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14"/>
  </bookViews>
  <sheets>
    <sheet name="网络建设" sheetId="65" r:id="rId1"/>
    <sheet name="03_5G专网建设（去掉）" sheetId="66" state="hidden" r:id="rId2"/>
    <sheet name="01网络建设-2" sheetId="61" state="hidden" r:id="rId3"/>
    <sheet name="ICT基础设施建设工程" sheetId="69" r:id="rId4"/>
    <sheet name="04_数据中心建设（四分之一）" sheetId="68" state="hidden" r:id="rId5"/>
    <sheet name="04信息安全体系和商业密码应用建设" sheetId="62" state="hidden" r:id="rId6"/>
    <sheet name="05_智能化配套建设（价格降低）" sheetId="58" state="hidden" r:id="rId7"/>
    <sheet name="信息安全系统建设" sheetId="64" r:id="rId8"/>
    <sheet name="手写签名板" sheetId="76" r:id="rId9"/>
  </sheets>
  <calcPr calcId="144525"/>
</workbook>
</file>

<file path=xl/sharedStrings.xml><?xml version="1.0" encoding="utf-8"?>
<sst xmlns="http://schemas.openxmlformats.org/spreadsheetml/2006/main" count="869" uniqueCount="511">
  <si>
    <t>序号</t>
  </si>
  <si>
    <t>设备名称</t>
  </si>
  <si>
    <t>设备参数</t>
  </si>
  <si>
    <t>数量</t>
  </si>
  <si>
    <t>单位</t>
  </si>
  <si>
    <t>备注</t>
  </si>
  <si>
    <t>部门确认情况</t>
  </si>
  <si>
    <t>一</t>
  </si>
  <si>
    <t>3号楼办公网</t>
  </si>
  <si>
    <t>批复金额：1091.46万</t>
  </si>
  <si>
    <t>1</t>
  </si>
  <si>
    <t>网元管理平台</t>
  </si>
  <si>
    <t>1、系统支持多种设备的管理，包括服务器、存储、网络、WLAN、GPON、摄像头等多种设备类型统一管理；
2、系统支持多厂商设备的统一视图、资源，拓扑、故障、性能、报表平台功能，同时告警、资源、拓扑、性能等北向接口；
3、系统可以按照部门、区域、组织结构等维度进行分组管理，支持多级分组，分组下可以创建或者批量导入IP子网；
4、提供区域规划、WAC、AP等资源的管理能力，基于用户体验的网络监控，让管理员清晰了解无线网络运行状况，高效运维无线网络。
5、实配：网络设备授权≥100个、无线设备授权≥1500个、ONU授权≥1700个、服务器授权≥20个、存储设备授权≥8个</t>
  </si>
  <si>
    <t>台</t>
  </si>
  <si>
    <t>部署在3号楼核心机房，用于硬件管理</t>
  </si>
  <si>
    <t xml:space="preserve">需求参数补充如下:
6、兼容性要求：系统需兼容现有网元管理平台平稳升级，并确保原有网络设备（包含交换机、AP、ONU等）统一纳管，相关授权涵盖本次项目新建的交换机、AP、ONU、服务器和存储设备授权 ；
</t>
  </si>
  <si>
    <t>2</t>
  </si>
  <si>
    <t>准入认证</t>
  </si>
  <si>
    <t>1、基于拓扑的虚拟网络配置和监控，实时查看业务下发状态；
2、支持对交换机、防火墙、AR、AP、POL、NE及第三方厂家设备等设备的统一管理和监控；
3、支持802.1x认证、Portal认证、短信认证、社交媒体认证等多种用户接入方式，满足接入用户策略管控；
4、支持分权分域，可基于管理员的角色、站点等设置不同的管理员，提高网络管理的安全性</t>
  </si>
  <si>
    <t>部署在3号楼核心机房，用于做准入认证</t>
  </si>
  <si>
    <t>3</t>
  </si>
  <si>
    <t>办公网出口交换机</t>
  </si>
  <si>
    <t>1、端口：支持24个万兆光口，4个100GE光口；
2、性能：交换容量≥2.56Tbp，包转发率≥1260Mpps；
3、协议：静态路由、RIP V1/2、RIPng、OSPF、OSPFv3、IS-IS、IS-ISv6、BGP、BGP4+、ECMP、路由策略；
4、实配：双电源、千兆单模光模块≥6个、100GE多模光模块≥4个、万兆多模光模块≥4个，配置license将40GE端口升级到100GE、1条堆叠线缆、3年维保服务</t>
  </si>
  <si>
    <t>部署在3号楼核心机房</t>
  </si>
  <si>
    <t>4</t>
  </si>
  <si>
    <t>OLT(插框)</t>
  </si>
  <si>
    <r>
      <rPr>
        <sz val="10"/>
        <rFont val="宋体"/>
        <charset val="134"/>
      </rPr>
      <t>1.主控板交换容量≥8Tbit/s，支持双主控板、双电源板冗余备份、支持负载分担模式；
2.整机高度≤11U，槽位数≥15，单槽位带宽≥200G，
3.上行端口≥8*10GE光口，并配备相应的光模块数量;本次配置</t>
    </r>
    <r>
      <rPr>
        <sz val="10"/>
        <rFont val="等线"/>
        <charset val="134"/>
        <scheme val="minor"/>
      </rPr>
      <t>双主控，双电源板；
4.二层特性：支持VLAN+MAC转发,SVLAN+CVLAN转发,PPPoE+,DHCPoption82；
5.三层特性：支持静态路由，OSFP/OSPFv3，IS-IS,BGP/BGP4+，VRF；
6.OLT设备支持板内和板间LAG(链路聚合)；
7.设备采用分布式架构，支持GPON/10GGPON共平台，业务板兼容；
8.支持跨OLT的TypeB和TypeC双归属保护；支持跨OLT单板的TypeB和TypeC单归属保护
9.满足业务处理芯片国产化</t>
    </r>
  </si>
  <si>
    <t>安装在核心机房</t>
  </si>
  <si>
    <t>5</t>
  </si>
  <si>
    <t>10G GPON 接口板</t>
  </si>
  <si>
    <t>1、16端口高级型  10G GPON  接口板(含16个B+ SFP+光模块)
2、支持SmartAX EA5800X15</t>
  </si>
  <si>
    <t>块</t>
  </si>
  <si>
    <t>6</t>
  </si>
  <si>
    <t>GPON 接口板</t>
  </si>
  <si>
    <t>1、16端口高级型  GPON  接口板(含16个B+ SFP+光模块)
2、支持SmartAX EA5800X15</t>
  </si>
  <si>
    <t>7</t>
  </si>
  <si>
    <t>4口ONU</t>
  </si>
  <si>
    <t>1.上行≥1个10G GPON端口
2.下行≥4*GE
3.支持10/100/1000Mbit/s接口速率自适应
4.支持 Type B双归属业务保护
5.支持802.1X
6.支持IPV6
7.满足业务处理芯片国产化</t>
  </si>
  <si>
    <t>用于信息点位小于等于4个，小办公室、业务科室等，室内弱电箱安装</t>
  </si>
  <si>
    <t>8</t>
  </si>
  <si>
    <t>8口ONU</t>
  </si>
  <si>
    <t>1.上行≥1个10G GPON端口
2.下行≥8*GE
3.支持10/100/1000Mbit/s接口速率自适应
4.支持 Type B双归属业务保护
5.支持802.1X
6.支持IPV6
7.满足业务处理芯片国产化</t>
  </si>
  <si>
    <t>用于信息点位大于4个，小于8个的小办公室、病房等，室内弱电箱安装</t>
  </si>
  <si>
    <t>9</t>
  </si>
  <si>
    <t>24口ONU</t>
  </si>
  <si>
    <t>1.上行≥1个10G GPON端口
2.下行≥24*GE
3.支持10/100/1000Mbit/s接口速率自适应
4.支持 Type B双归属业务保护
5.支持802.1X
6.支持IPV6
7.满足业务处理芯片国产化</t>
  </si>
  <si>
    <t>用于大办公室、护士站、公共区域、洁净区等，弱电井或室内弱电箱安装</t>
  </si>
  <si>
    <t>10</t>
  </si>
  <si>
    <t>ONU(24口)万兆POE++</t>
  </si>
  <si>
    <t>1.上行≥1个10G GPON端口
2.下行≥2*XGE(光) + 24*GE, 接口支持PoE++
3.支持10/100/1000Mbit/s接口速率自适应
4.支持 Type B双归属业务保护
5.支持802.1X
6.支持IPV6
7.满足业务处理芯片国产化</t>
  </si>
  <si>
    <t>用于无线网接入</t>
  </si>
  <si>
    <t>11</t>
  </si>
  <si>
    <t>ONU(24口)千兆POE+</t>
  </si>
  <si>
    <t>1.上行≥1个GPON端口
2.下行≥24*GE，支持POE+供电
3.支持10/100/1000Mbit/s接口速率自适应
4.支持 Type B双归属业务保护
5.支持802.1X
6.支持IPV6
7.满足业务处理芯片国产化</t>
  </si>
  <si>
    <t>用于电话和IPTV接入，弱电井或挂墙机柜安装</t>
  </si>
  <si>
    <r>
      <rPr>
        <sz val="10"/>
        <color theme="1"/>
        <rFont val="宋体"/>
        <charset val="134"/>
      </rPr>
      <t>1</t>
    </r>
    <r>
      <rPr>
        <sz val="10"/>
        <color theme="1"/>
        <rFont val="宋体"/>
        <charset val="134"/>
      </rPr>
      <t>2</t>
    </r>
  </si>
  <si>
    <t>3号楼核心交换机扩容</t>
  </si>
  <si>
    <t>扩容配置：100GE光口≥6个、万兆单模光模块≥20个、100GE-0.5km 单模光模块≥4个、100GE-40km 单模光模块≥1个、3年维保服务</t>
  </si>
  <si>
    <t>部署在3号楼核心机房，用作3号楼核心交换机，仅扩容（已通过政数局购置）；
万兆板卡用作科技大厦核心交换机扩容</t>
  </si>
  <si>
    <r>
      <rPr>
        <sz val="10"/>
        <color theme="1"/>
        <rFont val="宋体"/>
        <charset val="134"/>
      </rPr>
      <t>1</t>
    </r>
    <r>
      <rPr>
        <sz val="10"/>
        <color theme="1"/>
        <rFont val="宋体"/>
        <charset val="134"/>
      </rPr>
      <t>3</t>
    </r>
  </si>
  <si>
    <t>无线控制器</t>
  </si>
  <si>
    <t>1、提供2个40G光口，12个10GE光口、12个GE电口；
2、单台AC最大管理AP数量≥3K；
3、三层转发吞吐量≥120 Gbps；
4、支持静态路由，OSPF，BGP，IS-IS，路由策略、策略路由；
5、单台AC支持双电源备份；支持电源模块热插拔时单电源供电；
6、实配：双电源，万兆单模光模块≥20、AP授权≥512个、3年维保服务</t>
  </si>
  <si>
    <t>部署在核心机房</t>
  </si>
  <si>
    <t>需求参数补充如下:
7、兼容性要求：设备授权需兼容现网1号楼962台AP管理，并将原授权统一纳管；</t>
  </si>
  <si>
    <r>
      <rPr>
        <sz val="10"/>
        <color theme="1"/>
        <rFont val="宋体"/>
        <charset val="134"/>
      </rPr>
      <t>14</t>
    </r>
  </si>
  <si>
    <t>中心AP</t>
  </si>
  <si>
    <r>
      <rPr>
        <sz val="10"/>
        <color theme="1"/>
        <rFont val="宋体"/>
        <charset val="134"/>
      </rPr>
      <t xml:space="preserve">1、支持24个千兆下行电口，4个万兆上行光口，满足802.3af/at标准；
2、整个AP支持最大接入用户数≥4096个；
3、AP下挂射频模块接口数≥24个，可以通过交换机扩展接入的射频模块数，最大支持接入射频模块数≥48个；
4、基于802.11k和802.11v协议的智能漫游技术，使终端接入到信号质量最好的AP；
</t>
    </r>
    <r>
      <rPr>
        <sz val="10"/>
        <color rgb="FFFF0000"/>
        <rFont val="宋体"/>
        <charset val="134"/>
      </rPr>
      <t>5、实配：万兆单模光模块≥4个、3年维保服务</t>
    </r>
  </si>
  <si>
    <t>部署在楼层弱电间、一个中心AP最大管理24个敏分AP</t>
  </si>
  <si>
    <r>
      <rPr>
        <sz val="10"/>
        <color theme="1"/>
        <rFont val="宋体"/>
        <charset val="134"/>
      </rPr>
      <t>15</t>
    </r>
  </si>
  <si>
    <t>高密AP</t>
  </si>
  <si>
    <t>1、 1x5GE + 1xGE电口；
2、总空间流数≥8；整机最大速率≥9.33Gbps；
3、支持 2.4GHz (2x2 MIMO)、5GHz (2x2MIMO)和 5GHz (4x4 MIMO)；
4、全频段（2.4G 和 5G）支持 IEEE 802.11be 标准，兼容 IEEE 802.11a/b/g/n/ac/ax 标准；
5、内置蓝牙、内置智能天线；
6、提供 USB 接口，可用于扩展外置物联网（支持 ZigBee、RFID 等协议）</t>
  </si>
  <si>
    <t>部署场景主要为候诊大厅、医院会议室。小型会议室一间部署一台；大型报告厅采用对角线部署，各部署三台高密AP</t>
  </si>
  <si>
    <r>
      <rPr>
        <sz val="10"/>
        <color theme="1"/>
        <rFont val="宋体"/>
        <charset val="134"/>
      </rPr>
      <t>16</t>
    </r>
  </si>
  <si>
    <t>敏分AP</t>
  </si>
  <si>
    <t>1、上行支持1个GE自适应以太口，下行支持4个GE口；
2、总空间流数≥4；整机速率≥1.7Gbps；
3、支持802.11ax标准；
4、支持2.4GHz/5GHz双频段；
5、内置蓝牙5.0，可实现蓝牙终端精确定位；
6、提供 USB 接口，可用于扩展外置物联网（支持 ZigBee、RFID 等协议）</t>
  </si>
  <si>
    <t>主要部署在医院办公室、病房、诊室，根据图纸所示的各个病房各配置一台</t>
  </si>
  <si>
    <r>
      <rPr>
        <sz val="10"/>
        <color theme="1"/>
        <rFont val="宋体"/>
        <charset val="134"/>
      </rPr>
      <t>17</t>
    </r>
  </si>
  <si>
    <t>放装AP</t>
  </si>
  <si>
    <t>1、上行支持1个2.5GE自适应以太口；
2、总空间流数≥4；整机速率≥3.57Gbps；
3、全频段（2.4G 和 5G）支持 IEEE 802.11be 标准，兼容 IEEE 802.11a/b/g/n/ac/ax 标准；
4、支持 2.4GHz(2x2)+5GHz(2x2)双射频同时工作；
5、内置蓝牙5.0，内置智能天线；
6、提供 USB 接口，可用于扩展外置物联网（支持 ZigBee、RFID 等协议）</t>
  </si>
  <si>
    <t>主要部署在走廊、电梯厅等公共区域，部署间隔约为</t>
  </si>
  <si>
    <t>二</t>
  </si>
  <si>
    <t>1号楼办公网</t>
  </si>
  <si>
    <t>批复金额：653.22万</t>
  </si>
  <si>
    <t>ONU(24口)千兆</t>
  </si>
  <si>
    <t>1、上行≥1个GPON端口
2、下行≥24*GE
3、支持10/100/1000Mbit/s接口速率自适应
4、支持 Type B双归属业务保护
5、支持802.1X
6、支持IPV6
7.满足业务处理芯片国产化</t>
  </si>
  <si>
    <t>ONU(24口)千兆POE</t>
  </si>
  <si>
    <t>ONU(8口)千兆POE</t>
  </si>
  <si>
    <t>1.上行≥1个GPON端口
2.下行≥8*GE，支持POE供电
3.支持10/100/1000Mbit/s接口速率自适应
4.支持 Type B双归属业务保护
5.支持802.1X
6.支持IPV6
7.满足业务处理芯片国产化</t>
  </si>
  <si>
    <t>ONU(24口)万兆POE</t>
  </si>
  <si>
    <t>1.上行≥1个10G GPON端口
2.下行≥24*GE，支持POE+供电
3.支持10/100/1000Mbit/s接口速率自适应
4.支持 Type B双归属业务保护
5.支持802.1X
6.支持IPV6
7.满足业务处理芯片国产化</t>
  </si>
  <si>
    <t>ONU(24口)万兆</t>
  </si>
  <si>
    <t>上架式2:16分光器</t>
  </si>
  <si>
    <t>1、2分16光纤分路器，接口类型SC/UPC
2、工作波长：1260nm~1550nm
3、配置分光器安装组件</t>
  </si>
  <si>
    <t>办公网核心交换机扩容</t>
  </si>
  <si>
    <t>扩容配置：100GE光口≥6个、10GE多模光膜≥10个、10GE单模光模块≥10个、100GE-0.5km 单模模光模块≥4个、100GE-10km单模光模块≥2个，100GE 40km 单模光模块≥1个。</t>
  </si>
  <si>
    <t>需求参数补充如下:
2、扩容兼容性描述：本项扩容针对1号楼已有2台园区框式核心交换机通过增补100GE板卡方式进行端口扩容，确保其通过100GE链路与3号楼核心交换机、医疗环网连接 ；</t>
  </si>
  <si>
    <t>安全控制器</t>
  </si>
  <si>
    <t>1.支持基于网络分区、应用互访关系、安全服务、VPC，自动化下发安全策略；
2.支持根据冗余分析的结果进行策略调优；
3.支持安全策略、NAT策略、IPSec策略、带宽策略、部署任务；
4.设备发现、设备管理（防火墙、IPS和AntiDDoS等）、设备组管理（支持3级）、虚拟系统管理、配置一致性检查、设备单点登录、双机热备组管理、自定义分权分域、系统模板、设备监控、全局监控
5.实配：20个硬件安全网元管理</t>
  </si>
  <si>
    <t>1号楼运维区升级</t>
  </si>
  <si>
    <t>需求参数补充如下:
6、云安全支持：私有云平台组件，支持私有云平台安全策略下发，以给业务防火墙使用，管理vpc访问策略；本项配合“02_ICT基础设施建设工程”下“（一）计算资源建设”中“计算节点“安全管理用；</t>
  </si>
  <si>
    <t>网络安全准入网关</t>
  </si>
  <si>
    <r>
      <rPr>
        <sz val="10"/>
        <color theme="1"/>
        <rFont val="宋体"/>
        <charset val="134"/>
      </rPr>
      <t>1.网络安全准入客户端授权，包含：网络安全准入系统控制中心及2000个授权；
2.准入系统控制中心：设备默认≥6个千兆电口，≥4口千兆光口，≥8G内存，≥480G SSD硬盘，冗余电源，</t>
    </r>
    <r>
      <rPr>
        <sz val="10"/>
        <color rgb="FFFF0000"/>
        <rFont val="宋体"/>
        <charset val="134"/>
      </rPr>
      <t>≥</t>
    </r>
    <r>
      <rPr>
        <sz val="10"/>
        <color theme="1"/>
        <rFont val="宋体"/>
        <charset val="134"/>
      </rPr>
      <t>1U设备。
3.支持30+认证方式，包括802.1x认证、MAB认证、portal认证等方式，满足员工、访客、哑终端等场景接入认证；
4.支持图形化查看当前内网IP使用情况，帮助管理员减少人工维护IP表的工作量；
5.支持存储设备、网络设备、蓝牙设备、摄像头、打印机的使用管控；支持外设白名单，提供批量获取硬件ID的工具进行白名单配置；
6.支持对U盘、移动硬盘设置可读写、拒绝、可读、告警；可对拷贝的文件内容以及插入和拔出行为的审计；
7.支持Windows终端安全检查，包括：杀软检查、操作系统检查、进程检查等，对不满足检查要求的终端可弹窗提示、禁止上网、违规修复；
8.支持Windows终端调用管理员上传脚本/程序以满足个性化检查要求，可设置周期性运行或者运行一次，可设置以当前用户或SYSTEM用户权限执行，执行结果检查是否生效；
9.支持Windows终端外联行为检查，包括：连接外网检查、拨号行为检查、双网卡行为检查、无线网卡检查、连接非法WIFI检查（可设置合法WIFI白名单）、4G网卡检查、使用非法网关检查（可设置合法网关白名单），对不满足检查要求的终端强制断网，支持向管理员告警，并弹窗提示用户；
10.支持放通或封堵TCP\UDP端口、ICMP协议，可设置对所有IP或者指定IP执行，离线时继续生效；
11.设备采用国产芯片，国产化操作系统，提供3年软件升级、3年规则库升级，3年硬件质保</t>
    </r>
  </si>
  <si>
    <t>套</t>
  </si>
  <si>
    <t>需求参数补充如下:
12、支持与现有的终端安全管理系统联动，支持基于终端身份标识的设备身份验证方式，支持同时校验用户身份和设备身份的双重认证；13、802.1X支持联动终端安全检查结果，终端不满足安全基线要求时，禁止终端认证入网或通过授权至修复VLAN进行引导修复；14、支持对通过小路由、VPN等场景接入的经过NAT转换后的终端强制进行身份认证后方可接入网络。认证方式不限于账号密码认证、短信认证、企业微信扫码认证、钉钉扫码认证等方式。</t>
  </si>
  <si>
    <t>数据安全监测预警系统</t>
  </si>
  <si>
    <t>1.支持API资产梳理；通过流量解析的方式自动梳理API列表、应用地址、API路径、请求类型、敏感数据类型、发现时间等，支持通过列表模式展示最近7天请求次数、最近7天访问IP数、最近一次访问时间、是否涉敏、接口状态等。
2.支持敏感数据识别；通过对API接口返回内容为JSON、XML的数据进行敏感内容识别。内置敏感数据数据规则特征，特征包含姓名、手机号、身份证号、邮箱，银行卡号等；
3.支持API脆弱性分析；通过自动识别接口的脆弱性，包括敏感接口未鉴权、敏感接口参数遍历、明文传输密码、登录弱密码等API存在的数据安全脆弱性。
4.支持API风险发现；支持自动识别IP和账号维度的异常行为，例如账号账号多地访问、账号多IP访问等
5.数据泄密溯源分析；支持导入、手动输入两种方式，对泄密数据样本进行溯源审计，分析可疑用户的泄密可疑度，以及可疑用户举证，举证信息包括数据访问匹配度可视化、可疑用户访问可疑数据的路径行为展示和访问详细日志等。
6.风险报告导出；平台具备风险报告导出，能够根据系统分析结果产出报告。含软件升级3年。</t>
  </si>
  <si>
    <t>1号楼应用区新增</t>
  </si>
  <si>
    <t xml:space="preserve">需求参数补充如下:
7.支持导入数据分类分级标准，如国家标准“GB/T39725-2020信息安全技术健康医疗数据安全指南”或院内自定义标准等；支持导出指定数据资产清单，需要包括动态指标：今日访问量、数据量与变化；支持关联数据分布应用及风险事件等；
8.支持手动匹配数据库，基于数据源的连接和授权，获取其下库、表、字段的层级结构、元数据等信息；支持对采集到的表、字段信息进行删除、Excel导出等管理；支持统计各数据源、库、表、字段下静态数据量、涉敏数据量；
9.数据资产总览要求：要求至少包括数据资产名称、数据分类、数据分级、数据类型、今日访问量、数据量与变化、分布应用、关联风险与变化等；
10.敏感数据识别规则：支持多种医疗行业专属数据标签识别规则，包括但不限于个人身份信息数据：身份证、社保卡号；联系方式：手机号、邮箱等；支持自定义添加数据标签识别规则；
11.API类型识别支持：支持识别HTTP和HTTPS业务中的API接口资产；支持识别RESTFul、SOAP、MQTT、Websocket、GraphQL、JSON-RPC、XML-RPC、Dubbo等API；
12.支持手工添加API接口资产；支持导入和导出API资产台账；支持API属性的编辑与删除操作；支持屏蔽特定的API接口资产；查看屏蔽清单并进行屏蔽移除；支持API上下线管理、支持API自动或手动打标签、支持编辑和删除API；
13.API资产详情包括：API请求样例、API响应样例；API调用分析，至少含：调用趋势、访问元IP归属地排行；敏感性分析，至少含：数据分类分级统计、数据标签排行；性能与稳定性分析，至少含：调用成功率趋势、吞吐率趋势；脆弱性分析，至少含：弱点等级分布、OWASP TOP10分布、处置状态分布、弱点触发趋势、弱点触发排行Top5；安全性分析，至少含：风险等级分布、风险类型分布、处置状态分布、风险触发趋势、风险触发排行Top5；
14.API用户调用安全：支持自动识别和整理用户使用的源IP，形成用户源IP清单；支持根据用户源IP与关联账号风险行为进行用户源IP安全评分、评估用户IP风险等级；支持查看用户详情，对用户进行分析，包括关系图谱分析、行为分析、轨迹分析、风险分析等；
15.文件识别：支持从流量中自动识别出文件资产，支持手动添加文件资产信息；至少能识别出文件名称、类型、MD5值等属性；支持对识别出来的文件基于内容进行分类分级及敏感数据标注；
16.数据态势大屏功能：提供数据流动整体态势看板，含资产、用户、风险、治理等态势看板；直观展示访问趋势、敏感数据态势、风险趋势、风险态势等；直观展示风险主体TOP5、风险事件TOP5、实时安全告警事件等；大屏汇总转发机和管理机数据和流量，并支持国内国际两个视角绘制数据流转地图；
17.支持基于机器学习、智能分词、相似度算法等对文件进行相似度分析和相关性分析；支持对文件资产从文件构成、文件相关性、文件热度、文件操作记录等维度进行分析与可视化呈现，构建文件基础画像。
18.支持按单次、每天、每周、每月生成安全报告并发送医院指定邮箱，报告内容需包括资产统计分析、风险统计分析、安全等级评估标准等。
19.系统采用数控分离架构设计，实现数据处理转发面与控制管理面的完全解耦，控制管理面负责策略配置、状态监控等功能，数据转发面负责数据包的接受、处理和转发，互不影响；转发机+管理机+功能插件模式：即转发机负责数据处理转发，管理机负责转发机的配置管理监控等，通过功能插件灵活满足多种业务需求；
20.串接代理部署：支持串接部署在网络链路中，对用户进出业务系统的流量进行识别、分析、处置、治理等；旁路镜像部署：支持通过交换机镜像端口接收镜像数据实现流量的识别、分析、预警等；分级分布部署：支持向业务系统部署Agent，实现东西向流量的识别、分析、预警等；
21.环境部署要求：纯软件交付，支持虚拟化、超融合、私有云、公有云等环境部署；支持部署于信创环境，具飞腾产品兼容性、鲲鹏技术认证、麒麟软件适配认证、中电科金仓兼容性等认证；产品须具备《网络安全专用产品安全检测证书》应用审计类证书；
</t>
  </si>
  <si>
    <t>日志管理系统</t>
  </si>
  <si>
    <t>一、协议及监控范围支持 
1、支持Agent、SNMP、ODBC、IPMI、SSH 、TELNET、SEND、HTTP、JMX、脚本、计算型等监控方式，支持IPv4和IPv6地址的设备监控。
2、Agent探针支持熔断机制，当主机负载使用较高时可自动暂停采集服务；Agent包大小不超过30MB，同时承诺开源Agent。
3、覆盖数据库、中间件、操作系统、服务器、存储、网络。
4、数据存储支持PostgreSQL，并支持TimescaleDB扩展，数据库兼容人大金仓、海量等。
5、系统可运行在麒麟、统信等，服务器处理器兼容兆芯、海光等。
6、数据传输采用压缩机制，支持敏感信息加密存储，保证数据安全。
二、监控管理要求 
1、web监控允许重定向，支持添加多个变量和HTTP头信息；URL认证信息包括：HTTP认证、SSL证书文件、SSL秘钥文件、SSL秘钥密码等。
2、支持选择任意客户端作为站点发起探测。
3、提供专线链路监控功能，支持NAQ探测、ICMP探测、SLA服务等级、Rping、Proxy代理监控，监控指标包括：带宽利用率、速率、时延、抖动、丢包率等。
4、提供指标阈值管理功能，支持最新值大于某个值即可触发、最大值\最小值持续N次触发、多指标组合配置阈值规则等。
三、监控能力要求 
1、数据采集间隔精细到秒级，支持配置监控项的采集间隔和保存时长；采集间隔定义灵活，支持自定义时间段。
2、支持导入、导出监控对象配置信息，能够批量更新监控对象的信息，包括但不限于：更改数据采集间隔、监控模板、所属分组等。
3、提供脚本管理功能，支持编写脚本并下发至监控对象，执行结果可直接在监控界面展现；脚本类型包括但不限于SSH、Telnet、IPMI、webhook等。
4、支持配置触发器依赖关系，上级告警触发时抑制下级告警。
5、提供维护期功能，维护期的对象不触发告警通知；支持配置多个不同维护时间段，可按一次性、每日、每周、每月进行配置。
四、业务服务功能 
1、提供业务拓扑自动发现功能，通过输入IP、发现层级即可自动发现业务主机、端口、应用进程之间的关系。
2、支持周期性拓扑发现，同时提供排查无效端口、排查IP和发现范围IP；发现过程中支持端口自动添加探测。
3、支持配置业务健康分值，按应用层、中间层、物理层设置对象及权重分值，支持自定义设置告警扣分情况。
4、支持业务版本记录，当拓扑发生变化后，自动生成历史版本；同时支持版本变化通知。
5、提供业务容量分析，包括CPU容量、内存容量、文件系统容量等信息；支持查看CPU、内存总使用情况，获取业务某个时间段内的最大值、平均值变化趋势。
五、告警管理要求 
1、提供告警关联知识，能够在告警页面查看知识方案；同时具备将故障处理方案记录到知识库。
2、支持告警关联拓扑功能，实现故障影响范围分析，可快速打开包含该资源的拓扑界面。
3、支持告警关联阈值配置，可在告警详情快速配置监控项阈值，包括等级、持续次数、阈值大小、告警标题等信息。
4、支持按告警标题、分组、分组群集、对象名称、IP、类型、子类型、时间期间、模板等配置通知条件，提供多种计算方式：与（A and B）or C、或 A or B or C、和A and B and C。
5、提供告警通知抑制功能，当告警数达到风暴临界点时，可触发熔断保护机制，避免大规模告警发送。
六、指标预处理能力
1、监控指标提供预处理能力，支持自定义设置预定步骤。
2、预定步骤类型包括：正则表达式、替换、自定义倍数、简单更改、每秒更改、布尔值到十进制、八进制转十进制、十六进制转十进制、XML to JSON、CSV to JSON、修整、修整左边、修整右边等。
七、报表管理功能 
1、实时报表支持多对象多指标统计，提供实时数据、统计数据两种视角。
2、提供报表订阅功能，支持我的订阅和代理订阅，订阅周期支持天、周、月不同粒度。
3、针对操作系统、云主机的性能指标（CPU、内存）进行统计，鉴别僵尸机器、不跑业务主机；约束条件支持且、或，可按最大值、最小值、平均值进行过滤。
4、巡检报告支持订阅、下载，支持Excel、Word格式发送；报告内容包括不限于：巡检概述、告警统计、巡检指标、告警清单、故障统计处理等。
5、报表组件包含：监控总览、指标TOPN图、仪表盘、折线图、环形图、柱状图、饼图、告警清单、告警分类统计、告警级别统计、对象告警TOPN、触发器告警topN等10多种。
八、可视化大屏输出功能 
1、提供投屏视图功能，用户可自定义配置管理视图，平台至少内置10种以上常见布局，同时还支持自定义拖拽界面布局。
2、大屏组件包含：仪表盘、折线图、面积图、指标TOPN、拓扑图、最新告警、对象告警TOPN、告警级别统计、告警分类统计、触发器告警TOPN等10多种。
3、支持自定义设置投屏轮播，提供自定义上传背景图片、大屏复制、粘贴、剪切等功能。
九、网络拓扑功能 
1、支持自动发现网络拓扑，发现过程中可开启服务器\存储的发现，以及终端设备自动分层；同时支持Proxy方式发现。
2、提供网元、链路的告警状态显示，异常时会有告警闪烁；支持隐藏拓扑上的网元及链路。
3、支持查看链路带宽、速率等指标信息，同时提供链路数据流量图。
4、提供带宽利用率颜色配置，支持按使用百分比展示不同颜色。
5、支持拓扑层级展示，双击进入子网拓扑；拓扑网元对象支持自定义更换图标。。
十、资源发现功能 
1、通过输入IP网段和凭证，实现IP资源一键扫描功能；自动发现类型包括不限于：Linux、Window、防火墙、交换机、路由器、服务器等，适配厂商包括飞塔、深信服、华为、华三、思科、瞻博、博科、戴尔等。
2、IP扫描过程中，支持立即终止、重新扫描、凭证测试、切换厂商等操作。
十一、软件授权许可及服务 
提供300个节点的监控授权，产品永久授权，免费3年更新服务。</t>
  </si>
  <si>
    <t>数据库密码机</t>
  </si>
  <si>
    <r>
      <rPr>
        <sz val="10"/>
        <color theme="1"/>
        <rFont val="宋体"/>
        <charset val="134"/>
      </rPr>
      <t>一、服务器密码机：
1、主机配置:2U主机，960GB SSD *1+240G*1，HG3250,64G内存,两个千兆网口，四个USB 3.0口，双电源，含三年7*24售后服务、内置硬件加密卡。
2、处理能力：单颗CPU环境下，SM4加解密性能不低于100Gbps，手机号保留格式加密（基于SM4）不低于4000万条/秒；
3、算法要求: 支持SM1/SM4对称算法，支持SM2非对称算法以及SM3哈希算法支持，支持SM4算法的ECB、CBC、OF</t>
    </r>
    <r>
      <rPr>
        <sz val="10"/>
        <color theme="1"/>
        <rFont val="Arial"/>
        <charset val="134"/>
      </rPr>
      <t>_</t>
    </r>
    <r>
      <rPr>
        <sz val="10"/>
        <color theme="1"/>
        <rFont val="宋体"/>
        <charset val="134"/>
      </rPr>
      <t>x005f</t>
    </r>
    <r>
      <rPr>
        <sz val="10"/>
        <color theme="1"/>
        <rFont val="Arial"/>
        <charset val="134"/>
      </rPr>
      <t>_</t>
    </r>
    <r>
      <rPr>
        <sz val="10"/>
        <color theme="1"/>
        <rFont val="宋体"/>
        <charset val="134"/>
      </rPr>
      <t>x005f_x005f_x005f_x005f_x005f_x005f_x005f_x005f_x005f_x005f_x005f_x005f_x005f_x005f_x005f_x005f_x005f_x005f_x005f_x005f_x005f_x005f_x005f_x005f_x005f_x005f_x005f_x005f_x005f_x005f_x005f_x005f_x005f_x005f_x005f_x005f_x0003_。
4、提供密钥管理、数据加/解密、签名/验签、MAC/HMAC产生及验证、密码学安全的随机数生成等密码服务
5、支持密钥安全产生、安装、存储、使用、销毁以及备份恢复等密钥全生命周管理
6、采用由国家密码管理局批准使用的双物理噪声源
7、支持各种数据库,包括但不限于Oracle、SQLServer、DB2、MySQL、PostgreSQL、达梦、人大金仓、南大通用、神舟通用、TDSQL、华为GaussDB、OceanBase、MariaDB、Greenplum、Teradata、Vertica等关系型数据库；MongoDB、Elasticsearch等非关系型数据库
8、支持双机热备功能，可提供高稳定、高性能的服务，支持多机并行，提供容错功能，当有密码机出现故障时不影响业务运行
9、适配主流的符合安全可靠测评要求的CPU、操作系统，如龙芯、中标麒麟、兆芯、银河麒麟、海光、鲲鹏等，符合《GM／T 0030-2014 服务器密码机技术规范》等国密标准要求
10、经过国家密码管理局商用密码检测中心的信创测试，具有书面证明材料。
11、产品具有国家密码管理局商用密码检测中心颁发的商用密码产品认证证书，并符合GM/T 0028二级要求。
二、密钥管理与数据加密及认证平台
1、数据加密主平台（软件）数据加密服务端专用，为密码数据安全模块提供管理与支撑能力，并能与统一密钥管理中心交互实现全局管控。有国家密码局颁发的型号证书。
2、平台功能要求：可提供数据加密系统基础管理软件；支持密钥生命周期管理、细粒度访问控制，包含敏感数据加密、数据动态脱敏等模块，达到数据防泄露的效果；支持高可用、两地三中心部署。
三、配套加解密模块及授权
1、数据库加密模块：支持应用端部署，针对每一款应用配置，对应用进行数据加密及权限控制；提供应用系统数据加解密算力，部署在应用服务器上，实现对数据安全和身份鉴别、访问控制等防护。针对结构化数据，对敏感信息等关键数据字段进行加密；对重要业务数据进行存储机密性、完整性保护，密码运算服务。提供高性能密码计算。
2、提供不低于6个节点模块授权；</t>
    </r>
  </si>
  <si>
    <t>内外网隔离网关</t>
  </si>
  <si>
    <t>1.性能参数：网络层吞吐量≥65G，应用层吞吐量≥40G，并发连接数≥1600万，HTTP新建连接数≥55万。
硬件参数：规格：2U，内存大小≥32G，硬盘容量≥480G SSD+480G SSD，冗余电源，接口≥4千兆电口+4千兆光口+6万兆光口SFP+（提供≥6个万兆多模光模块）。
2.支持路由类型、协议类型、网络对象、国家地区等条件进行自动选路的策略路由，支持不少于3种的调度算法，至少包括带宽比例、加权流量、线路优先等。
3.支持X-Forworded-For字段检测技术，并对非法源IP进行日志记录和联动封锁。支持服务器漏洞防扫描技术，并对扫描源IP进行日志记录和联动封锁。
4.具备账号安全防护功能，包括用户账号多余入口检测、用户账号弱口令检测、用户账号暴力破解检测、失陷账号检测，防止因账号被暴力破解导致的非法提权情况发生。
5.具备策略生命周期管理功能。支持记录安全策略变更时间、变更账号、变更类型等内容，提升日常安全策略运维效率。
6.支持自定义流量监控组件，可基于设备、应用、源目的IP、接口设置不同的流量和会话数排行动态展示，展示效果支持面积图、折线图、柱状图等至少三种形式。
7.具备入侵防护IPS功能模块，漏洞规则不低于16000种，并支持失陷外联检测，至少应包含DNS隧道检测、HTTP隧道检测、Webshell加密通信检测能力。
8.具备勒索防护功能、CC攻击防护功能、Cookie攻击防护功能。具备僵尸主机检测功能，僵尸网络特征库不低于128万种，可识别主机的异常外联行为。
9.设备采用国产芯片，国产化操作系统，提供3年软件升级、3年规则库升级，3年硬件质保</t>
  </si>
  <si>
    <t>内外网安全新增</t>
  </si>
  <si>
    <t>主机安全</t>
  </si>
  <si>
    <t>本次共扩容10个主机安全防篡改版授权许可和100个主机安全企业版授权许可</t>
  </si>
  <si>
    <t>安全授权</t>
  </si>
  <si>
    <t xml:space="preserve">需求参数补充如下:
本授权为私有云服务授权形式，用于“02_ICT基础设施建设工程清单”中“计算节点”主机安全管理用；
</t>
  </si>
  <si>
    <t>云堡垒机</t>
  </si>
  <si>
    <t>本次共扩容50资产的云堡垒机授权许可</t>
  </si>
  <si>
    <t xml:space="preserve">需求参数补充如下:
本授权为私有云服务授权形式，用于“02_ICT基础设施建设工程清单”中“计算节点”主机安全运维用；
</t>
  </si>
  <si>
    <t>数据库审计服务</t>
  </si>
  <si>
    <t>本次共扩容5个Proxy的数据库审计服务授权许可</t>
  </si>
  <si>
    <t xml:space="preserve">需求参数补充如下:
本授权为私有云服务授权形式，用于“02_ICT基础设施建设工程清单”中“计算节点”数据库主机数据库审计用；
</t>
  </si>
  <si>
    <t>5G专网投资估算明细表1</t>
  </si>
  <si>
    <t>建设内容</t>
  </si>
  <si>
    <t>功能描述</t>
  </si>
  <si>
    <t>单价</t>
  </si>
  <si>
    <t>总价</t>
  </si>
  <si>
    <t>5G专网</t>
  </si>
  <si>
    <t>UPF服务器</t>
  </si>
  <si>
    <t>高性能服务器标配版-交流，分流带宽15Gbps</t>
  </si>
  <si>
    <t>套/年</t>
  </si>
  <si>
    <t>数据中心网关交换机DC-GW</t>
  </si>
  <si>
    <t>交换机</t>
  </si>
  <si>
    <t>三层万兆以太网交换机，48个1000M SFP光口（兼容100M光模块），4个SFP+ 10GE光口（兼容1000M）；
USFP-GE/AN-R	SFP封装-10/100/1000M 自适应电口-Los指示-RoHS；
USFP+-192/S1/SW	商业级，1310nm 单模  10Km</t>
  </si>
  <si>
    <t>安全边界防火墙</t>
  </si>
  <si>
    <t>AV防病毒功能36个月；
上网行为管理URL库功能36个月；
IPS功能36个月；
TRAN-LR-SFP+-SFP+万兆单模光模块（10KM）；
TRAN-LX10千兆单模模块（10KM）；
-SG-6000-P1246E主机</t>
  </si>
  <si>
    <t>台/年</t>
  </si>
  <si>
    <t>MEC服务器</t>
  </si>
  <si>
    <t>1、主机箱	2路主机箱(包含典配模型的其他组配件 风扇 上架套件 至少含双端口1GE)
2、CPU	相当于Intel Gold 5220（18c 2.2GHz）
3、内存	20条，单条DDR4-2666 及以上ECC Registered DIMM_32GB
4、硬盘	960GB【相当于Intel S4510 ssd】
5、硬盘	1.8TB【SAS,10000rpm】
6、RAID卡(含cache 含掉电保护模块)	Raid卡(链路支持12G,需支持RAID0、RAID1、RAID5、RAID6、RAID10等以及磁盘直通none-raid，2G cache，提供掉电保护)
7、10GE网卡4块（含光模块），支持DPDK
8、单个电源	220V交直流兼容电源或-48VDC电源</t>
  </si>
  <si>
    <t>网络建设投资估算明细表2</t>
  </si>
  <si>
    <t>表02</t>
  </si>
  <si>
    <t>单位：人民币 元</t>
  </si>
  <si>
    <t>房间数</t>
  </si>
  <si>
    <t>单间材料数量</t>
  </si>
  <si>
    <t>四</t>
  </si>
  <si>
    <t>1号楼弱电间升级改造</t>
  </si>
  <si>
    <r>
      <rPr>
        <b/>
        <sz val="10"/>
        <color rgb="FF000000"/>
        <rFont val="宋体"/>
        <charset val="134"/>
      </rPr>
      <t>一</t>
    </r>
    <r>
      <rPr>
        <b/>
        <sz val="10"/>
        <color rgb="FF000000"/>
        <rFont val="Times New Roman"/>
        <charset val="134"/>
      </rPr>
      <t>.</t>
    </r>
    <r>
      <rPr>
        <b/>
        <sz val="10"/>
        <color rgb="FF000000"/>
        <rFont val="宋体"/>
        <charset val="134"/>
      </rPr>
      <t>配线间装修部分</t>
    </r>
  </si>
  <si>
    <r>
      <rPr>
        <b/>
        <sz val="10"/>
        <color rgb="FF000000"/>
        <rFont val="Times New Roman"/>
        <charset val="134"/>
      </rPr>
      <t>1.</t>
    </r>
    <r>
      <rPr>
        <b/>
        <sz val="10"/>
        <color rgb="FF000000"/>
        <rFont val="宋体"/>
        <charset val="134"/>
      </rPr>
      <t>门诊</t>
    </r>
    <r>
      <rPr>
        <b/>
        <sz val="10"/>
        <color rgb="FF000000"/>
        <rFont val="Times New Roman"/>
        <charset val="134"/>
      </rPr>
      <t>1</t>
    </r>
    <r>
      <rPr>
        <b/>
        <sz val="10"/>
        <color rgb="FF000000"/>
        <rFont val="宋体"/>
        <charset val="134"/>
      </rPr>
      <t>层</t>
    </r>
    <r>
      <rPr>
        <b/>
        <sz val="10"/>
        <color rgb="FF000000"/>
        <rFont val="Times New Roman"/>
        <charset val="134"/>
      </rPr>
      <t>&amp;2</t>
    </r>
    <r>
      <rPr>
        <b/>
        <sz val="10"/>
        <color rgb="FF000000"/>
        <rFont val="宋体"/>
        <charset val="134"/>
      </rPr>
      <t>层配线间装修部分（</t>
    </r>
    <r>
      <rPr>
        <b/>
        <sz val="10"/>
        <color rgb="FF000000"/>
        <rFont val="Times New Roman"/>
        <charset val="134"/>
      </rPr>
      <t>4</t>
    </r>
    <r>
      <rPr>
        <b/>
        <sz val="10"/>
        <color rgb="FF000000"/>
        <rFont val="宋体"/>
        <charset val="134"/>
      </rPr>
      <t>间）</t>
    </r>
  </si>
  <si>
    <t>机柜出线线槽盖</t>
  </si>
  <si>
    <t>米</t>
  </si>
  <si>
    <t>弱电间自流平</t>
  </si>
  <si>
    <t>平方</t>
  </si>
  <si>
    <t>静电地板胶</t>
  </si>
  <si>
    <r>
      <rPr>
        <b/>
        <sz val="10"/>
        <color rgb="FF000000"/>
        <rFont val="Times New Roman"/>
        <charset val="134"/>
      </rPr>
      <t>2.</t>
    </r>
    <r>
      <rPr>
        <b/>
        <sz val="10"/>
        <color rgb="FF000000"/>
        <rFont val="宋体"/>
        <charset val="134"/>
      </rPr>
      <t>门诊</t>
    </r>
    <r>
      <rPr>
        <b/>
        <sz val="10"/>
        <color rgb="FF000000"/>
        <rFont val="Times New Roman"/>
        <charset val="134"/>
      </rPr>
      <t>2</t>
    </r>
    <r>
      <rPr>
        <b/>
        <sz val="10"/>
        <color rgb="FF000000"/>
        <rFont val="宋体"/>
        <charset val="134"/>
      </rPr>
      <t>层以上配线间装修部分（</t>
    </r>
    <r>
      <rPr>
        <b/>
        <sz val="10"/>
        <color rgb="FF000000"/>
        <rFont val="Times New Roman"/>
        <charset val="134"/>
      </rPr>
      <t>16</t>
    </r>
    <r>
      <rPr>
        <b/>
        <sz val="10"/>
        <color rgb="FF000000"/>
        <rFont val="宋体"/>
        <charset val="134"/>
      </rPr>
      <t>间）</t>
    </r>
  </si>
  <si>
    <r>
      <rPr>
        <b/>
        <sz val="10"/>
        <color rgb="FF000000"/>
        <rFont val="宋体"/>
        <charset val="134"/>
      </rPr>
      <t>二</t>
    </r>
    <r>
      <rPr>
        <b/>
        <sz val="10"/>
        <color rgb="FF000000"/>
        <rFont val="Times New Roman"/>
        <charset val="134"/>
      </rPr>
      <t>.</t>
    </r>
    <r>
      <rPr>
        <b/>
        <sz val="10"/>
        <color rgb="FF000000"/>
        <rFont val="宋体"/>
        <charset val="134"/>
      </rPr>
      <t>配线间配电改造部分</t>
    </r>
  </si>
  <si>
    <r>
      <rPr>
        <b/>
        <sz val="10"/>
        <color rgb="FF000000"/>
        <rFont val="Times New Roman"/>
        <charset val="134"/>
      </rPr>
      <t>1.</t>
    </r>
    <r>
      <rPr>
        <b/>
        <sz val="10"/>
        <color rgb="FF000000"/>
        <rFont val="宋体"/>
        <charset val="134"/>
      </rPr>
      <t>门诊</t>
    </r>
    <r>
      <rPr>
        <b/>
        <sz val="10"/>
        <color rgb="FF000000"/>
        <rFont val="Times New Roman"/>
        <charset val="134"/>
      </rPr>
      <t>1</t>
    </r>
    <r>
      <rPr>
        <b/>
        <sz val="10"/>
        <color rgb="FF000000"/>
        <rFont val="宋体"/>
        <charset val="134"/>
      </rPr>
      <t>层</t>
    </r>
    <r>
      <rPr>
        <b/>
        <sz val="10"/>
        <color rgb="FF000000"/>
        <rFont val="Times New Roman"/>
        <charset val="134"/>
      </rPr>
      <t>&amp;2</t>
    </r>
    <r>
      <rPr>
        <b/>
        <sz val="10"/>
        <color rgb="FF000000"/>
        <rFont val="宋体"/>
        <charset val="134"/>
      </rPr>
      <t>层配线间配电改造部分（</t>
    </r>
    <r>
      <rPr>
        <b/>
        <sz val="10"/>
        <color rgb="FF000000"/>
        <rFont val="Times New Roman"/>
        <charset val="134"/>
      </rPr>
      <t>4</t>
    </r>
    <r>
      <rPr>
        <b/>
        <sz val="10"/>
        <color rgb="FF000000"/>
        <rFont val="宋体"/>
        <charset val="134"/>
      </rPr>
      <t>间）</t>
    </r>
  </si>
  <si>
    <r>
      <rPr>
        <sz val="10"/>
        <color theme="1"/>
        <rFont val="宋体"/>
        <charset val="134"/>
      </rPr>
      <t>机柜内专用</t>
    </r>
    <r>
      <rPr>
        <sz val="10"/>
        <color theme="1"/>
        <rFont val="Times New Roman"/>
        <charset val="134"/>
      </rPr>
      <t>PDU</t>
    </r>
  </si>
  <si>
    <t>条</t>
  </si>
  <si>
    <r>
      <rPr>
        <sz val="10"/>
        <color rgb="FF000000"/>
        <rFont val="宋体"/>
        <charset val="134"/>
      </rPr>
      <t>房间内</t>
    </r>
    <r>
      <rPr>
        <sz val="10"/>
        <color rgb="FF000000"/>
        <rFont val="Times New Roman"/>
        <charset val="134"/>
      </rPr>
      <t>2</t>
    </r>
    <r>
      <rPr>
        <sz val="10"/>
        <color rgb="FF000000"/>
        <rFont val="宋体"/>
        <charset val="134"/>
      </rPr>
      <t>台机柜，每台机柜配</t>
    </r>
    <r>
      <rPr>
        <sz val="10"/>
        <color rgb="FF000000"/>
        <rFont val="Times New Roman"/>
        <charset val="134"/>
      </rPr>
      <t>2</t>
    </r>
    <r>
      <rPr>
        <sz val="10"/>
        <color rgb="FF000000"/>
        <rFont val="宋体"/>
        <charset val="134"/>
      </rPr>
      <t>条</t>
    </r>
  </si>
  <si>
    <r>
      <rPr>
        <b/>
        <sz val="10"/>
        <color rgb="FF000000"/>
        <rFont val="Times New Roman"/>
        <charset val="134"/>
      </rPr>
      <t>2.</t>
    </r>
    <r>
      <rPr>
        <b/>
        <sz val="10"/>
        <color rgb="FF000000"/>
        <rFont val="宋体"/>
        <charset val="134"/>
      </rPr>
      <t>门诊</t>
    </r>
    <r>
      <rPr>
        <b/>
        <sz val="10"/>
        <color rgb="FF000000"/>
        <rFont val="Times New Roman"/>
        <charset val="134"/>
      </rPr>
      <t>2</t>
    </r>
    <r>
      <rPr>
        <b/>
        <sz val="10"/>
        <color rgb="FF000000"/>
        <rFont val="宋体"/>
        <charset val="134"/>
      </rPr>
      <t>层以上配线间配电改造部分（</t>
    </r>
    <r>
      <rPr>
        <b/>
        <sz val="10"/>
        <color rgb="FF000000"/>
        <rFont val="Times New Roman"/>
        <charset val="134"/>
      </rPr>
      <t>4</t>
    </r>
    <r>
      <rPr>
        <b/>
        <sz val="10"/>
        <color rgb="FF000000"/>
        <rFont val="宋体"/>
        <charset val="134"/>
      </rPr>
      <t>间）</t>
    </r>
  </si>
  <si>
    <r>
      <rPr>
        <b/>
        <sz val="10"/>
        <color rgb="FF000000"/>
        <rFont val="宋体"/>
        <charset val="134"/>
      </rPr>
      <t>三</t>
    </r>
    <r>
      <rPr>
        <b/>
        <sz val="10"/>
        <color rgb="FF000000"/>
        <rFont val="Times New Roman"/>
        <charset val="134"/>
      </rPr>
      <t>.</t>
    </r>
    <r>
      <rPr>
        <b/>
        <sz val="10"/>
        <color rgb="FF000000"/>
        <rFont val="宋体"/>
        <charset val="134"/>
      </rPr>
      <t>配线间线缆整理部分</t>
    </r>
  </si>
  <si>
    <r>
      <rPr>
        <b/>
        <sz val="10"/>
        <color rgb="FF000000"/>
        <rFont val="Times New Roman"/>
        <charset val="134"/>
      </rPr>
      <t>1.</t>
    </r>
    <r>
      <rPr>
        <b/>
        <sz val="10"/>
        <color rgb="FF000000"/>
        <rFont val="宋体"/>
        <charset val="134"/>
      </rPr>
      <t>门诊</t>
    </r>
    <r>
      <rPr>
        <b/>
        <sz val="10"/>
        <color rgb="FF000000"/>
        <rFont val="Times New Roman"/>
        <charset val="134"/>
      </rPr>
      <t>1</t>
    </r>
    <r>
      <rPr>
        <b/>
        <sz val="10"/>
        <color rgb="FF000000"/>
        <rFont val="宋体"/>
        <charset val="134"/>
      </rPr>
      <t>层</t>
    </r>
    <r>
      <rPr>
        <b/>
        <sz val="10"/>
        <color rgb="FF000000"/>
        <rFont val="Times New Roman"/>
        <charset val="134"/>
      </rPr>
      <t>&amp;2</t>
    </r>
    <r>
      <rPr>
        <b/>
        <sz val="10"/>
        <color rgb="FF000000"/>
        <rFont val="宋体"/>
        <charset val="134"/>
      </rPr>
      <t>层配线间线缆整理部分（</t>
    </r>
    <r>
      <rPr>
        <b/>
        <sz val="10"/>
        <color rgb="FF000000"/>
        <rFont val="Times New Roman"/>
        <charset val="134"/>
      </rPr>
      <t>4</t>
    </r>
    <r>
      <rPr>
        <b/>
        <sz val="10"/>
        <color rgb="FF000000"/>
        <rFont val="宋体"/>
        <charset val="134"/>
      </rPr>
      <t>间）</t>
    </r>
  </si>
  <si>
    <t>线缆标示</t>
  </si>
  <si>
    <t>批</t>
  </si>
  <si>
    <t>机柜内和天花上网络线缆整理及废旧设备处理</t>
  </si>
  <si>
    <t>项</t>
  </si>
  <si>
    <t>夜间施工</t>
  </si>
  <si>
    <t>弱电间卫生及废旧线缆杂物处理</t>
  </si>
  <si>
    <r>
      <rPr>
        <b/>
        <sz val="10"/>
        <color rgb="FFFF0000"/>
        <rFont val="Times New Roman"/>
        <charset val="134"/>
      </rPr>
      <t>2.</t>
    </r>
    <r>
      <rPr>
        <b/>
        <sz val="10"/>
        <color rgb="FFFF0000"/>
        <rFont val="宋体"/>
        <charset val="134"/>
      </rPr>
      <t>门诊</t>
    </r>
    <r>
      <rPr>
        <b/>
        <sz val="10"/>
        <color rgb="FFFF0000"/>
        <rFont val="Times New Roman"/>
        <charset val="134"/>
      </rPr>
      <t>2</t>
    </r>
    <r>
      <rPr>
        <b/>
        <sz val="10"/>
        <color rgb="FFFF0000"/>
        <rFont val="宋体"/>
        <charset val="134"/>
      </rPr>
      <t>层以上配线间线缆整理部分（</t>
    </r>
    <r>
      <rPr>
        <b/>
        <sz val="10"/>
        <color rgb="FFFF0000"/>
        <rFont val="Times New Roman"/>
        <charset val="134"/>
      </rPr>
      <t>16</t>
    </r>
    <r>
      <rPr>
        <b/>
        <sz val="10"/>
        <color rgb="FFFF0000"/>
        <rFont val="宋体"/>
        <charset val="134"/>
      </rPr>
      <t>间）</t>
    </r>
  </si>
  <si>
    <r>
      <rPr>
        <b/>
        <sz val="10"/>
        <color rgb="FF000000"/>
        <rFont val="Times New Roman"/>
        <charset val="134"/>
      </rPr>
      <t>3.</t>
    </r>
    <r>
      <rPr>
        <b/>
        <sz val="10"/>
        <color rgb="FF000000"/>
        <rFont val="宋体"/>
        <charset val="134"/>
      </rPr>
      <t>楼灾备机房线缆整理部分（</t>
    </r>
    <r>
      <rPr>
        <b/>
        <sz val="10"/>
        <color rgb="FF000000"/>
        <rFont val="Times New Roman"/>
        <charset val="134"/>
      </rPr>
      <t>1</t>
    </r>
    <r>
      <rPr>
        <b/>
        <sz val="10"/>
        <color rgb="FF000000"/>
        <rFont val="宋体"/>
        <charset val="134"/>
      </rPr>
      <t>间）</t>
    </r>
  </si>
  <si>
    <t>灾备机房内网格线槽内线缆整理</t>
  </si>
  <si>
    <t>服务器机柜内线缆整理</t>
  </si>
  <si>
    <t>柜</t>
  </si>
  <si>
    <r>
      <rPr>
        <b/>
        <sz val="10"/>
        <color rgb="FF000000"/>
        <rFont val="宋体"/>
        <charset val="134"/>
      </rPr>
      <t>四</t>
    </r>
    <r>
      <rPr>
        <b/>
        <sz val="10"/>
        <color rgb="FF000000"/>
        <rFont val="Times New Roman"/>
        <charset val="134"/>
      </rPr>
      <t>.</t>
    </r>
    <r>
      <rPr>
        <b/>
        <sz val="10"/>
        <color rgb="FF000000"/>
        <rFont val="宋体"/>
        <charset val="134"/>
      </rPr>
      <t>配线间门禁部分</t>
    </r>
  </si>
  <si>
    <r>
      <rPr>
        <b/>
        <sz val="10"/>
        <color rgb="FF000000"/>
        <rFont val="Times New Roman"/>
        <charset val="134"/>
      </rPr>
      <t>1.</t>
    </r>
    <r>
      <rPr>
        <b/>
        <sz val="10"/>
        <color rgb="FF000000"/>
        <rFont val="宋体"/>
        <charset val="134"/>
      </rPr>
      <t>门诊</t>
    </r>
    <r>
      <rPr>
        <b/>
        <sz val="10"/>
        <color rgb="FF000000"/>
        <rFont val="Times New Roman"/>
        <charset val="134"/>
      </rPr>
      <t>1</t>
    </r>
    <r>
      <rPr>
        <b/>
        <sz val="10"/>
        <color rgb="FF000000"/>
        <rFont val="宋体"/>
        <charset val="134"/>
      </rPr>
      <t>层</t>
    </r>
    <r>
      <rPr>
        <b/>
        <sz val="10"/>
        <color rgb="FF000000"/>
        <rFont val="Times New Roman"/>
        <charset val="134"/>
      </rPr>
      <t>&amp;2</t>
    </r>
    <r>
      <rPr>
        <b/>
        <sz val="10"/>
        <color rgb="FF000000"/>
        <rFont val="宋体"/>
        <charset val="134"/>
      </rPr>
      <t>层配线间门禁部分（</t>
    </r>
    <r>
      <rPr>
        <b/>
        <sz val="10"/>
        <color rgb="FF000000"/>
        <rFont val="Times New Roman"/>
        <charset val="134"/>
      </rPr>
      <t>4</t>
    </r>
    <r>
      <rPr>
        <b/>
        <sz val="10"/>
        <color rgb="FF000000"/>
        <rFont val="宋体"/>
        <charset val="134"/>
      </rPr>
      <t>间）</t>
    </r>
  </si>
  <si>
    <t>刷卡密码一体门禁</t>
  </si>
  <si>
    <t>磁力锁</t>
  </si>
  <si>
    <t>把</t>
  </si>
  <si>
    <t>出门按钮</t>
  </si>
  <si>
    <t>个</t>
  </si>
  <si>
    <t>门禁线</t>
  </si>
  <si>
    <t>门禁电源线</t>
  </si>
  <si>
    <t>就近取电</t>
  </si>
  <si>
    <r>
      <rPr>
        <sz val="10"/>
        <color theme="1"/>
        <rFont val="Times New Roman"/>
        <charset val="134"/>
      </rPr>
      <t>PVC</t>
    </r>
    <r>
      <rPr>
        <sz val="10"/>
        <color theme="1"/>
        <rFont val="宋体"/>
        <charset val="134"/>
      </rPr>
      <t>线槽</t>
    </r>
  </si>
  <si>
    <t>用于线缆路由，含辅材</t>
  </si>
  <si>
    <r>
      <rPr>
        <b/>
        <sz val="10"/>
        <color rgb="FF000000"/>
        <rFont val="Times New Roman"/>
        <charset val="134"/>
      </rPr>
      <t>2.</t>
    </r>
    <r>
      <rPr>
        <b/>
        <sz val="10"/>
        <color rgb="FF000000"/>
        <rFont val="宋体"/>
        <charset val="134"/>
      </rPr>
      <t>门诊</t>
    </r>
    <r>
      <rPr>
        <b/>
        <sz val="10"/>
        <color rgb="FF000000"/>
        <rFont val="Times New Roman"/>
        <charset val="134"/>
      </rPr>
      <t>2</t>
    </r>
    <r>
      <rPr>
        <b/>
        <sz val="10"/>
        <color rgb="FF000000"/>
        <rFont val="宋体"/>
        <charset val="134"/>
      </rPr>
      <t>层以上配线间门禁部分（</t>
    </r>
    <r>
      <rPr>
        <b/>
        <sz val="10"/>
        <color rgb="FF000000"/>
        <rFont val="Times New Roman"/>
        <charset val="134"/>
      </rPr>
      <t>16</t>
    </r>
    <r>
      <rPr>
        <b/>
        <sz val="10"/>
        <color rgb="FF000000"/>
        <rFont val="宋体"/>
        <charset val="134"/>
      </rPr>
      <t>间）</t>
    </r>
  </si>
  <si>
    <r>
      <rPr>
        <b/>
        <sz val="10"/>
        <color rgb="FF000000"/>
        <rFont val="Times New Roman"/>
        <charset val="134"/>
      </rPr>
      <t>3.</t>
    </r>
    <r>
      <rPr>
        <b/>
        <sz val="10"/>
        <color rgb="FF000000"/>
        <rFont val="宋体"/>
        <charset val="134"/>
      </rPr>
      <t>配线间门禁后台软件部分</t>
    </r>
  </si>
  <si>
    <t>门禁后台主机</t>
  </si>
  <si>
    <t>门禁发卡机</t>
  </si>
  <si>
    <r>
      <rPr>
        <b/>
        <sz val="10"/>
        <color rgb="FF000000"/>
        <rFont val="宋体"/>
        <charset val="134"/>
      </rPr>
      <t>五</t>
    </r>
    <r>
      <rPr>
        <b/>
        <sz val="10"/>
        <color rgb="FF000000"/>
        <rFont val="Times New Roman"/>
        <charset val="134"/>
      </rPr>
      <t>.</t>
    </r>
    <r>
      <rPr>
        <b/>
        <sz val="10"/>
        <color rgb="FF000000"/>
        <rFont val="宋体"/>
        <charset val="134"/>
      </rPr>
      <t>配线间环控部分</t>
    </r>
  </si>
  <si>
    <r>
      <rPr>
        <b/>
        <sz val="10"/>
        <color rgb="FF000000"/>
        <rFont val="Times New Roman"/>
        <charset val="134"/>
      </rPr>
      <t>1.</t>
    </r>
    <r>
      <rPr>
        <b/>
        <sz val="10"/>
        <color rgb="FF000000"/>
        <rFont val="宋体"/>
        <charset val="134"/>
      </rPr>
      <t>门诊</t>
    </r>
    <r>
      <rPr>
        <b/>
        <sz val="10"/>
        <color rgb="FF000000"/>
        <rFont val="Times New Roman"/>
        <charset val="134"/>
      </rPr>
      <t>1</t>
    </r>
    <r>
      <rPr>
        <b/>
        <sz val="10"/>
        <color rgb="FF000000"/>
        <rFont val="宋体"/>
        <charset val="134"/>
      </rPr>
      <t>层</t>
    </r>
    <r>
      <rPr>
        <b/>
        <sz val="10"/>
        <color rgb="FF000000"/>
        <rFont val="Times New Roman"/>
        <charset val="134"/>
      </rPr>
      <t>&amp;2</t>
    </r>
    <r>
      <rPr>
        <b/>
        <sz val="10"/>
        <color rgb="FF000000"/>
        <rFont val="宋体"/>
        <charset val="134"/>
      </rPr>
      <t>层配线间环控部分（</t>
    </r>
    <r>
      <rPr>
        <b/>
        <sz val="10"/>
        <color rgb="FF000000"/>
        <rFont val="Times New Roman"/>
        <charset val="134"/>
      </rPr>
      <t>4</t>
    </r>
    <r>
      <rPr>
        <b/>
        <sz val="10"/>
        <color rgb="FF000000"/>
        <rFont val="宋体"/>
        <charset val="134"/>
      </rPr>
      <t>间）</t>
    </r>
  </si>
  <si>
    <t>温湿度传感器</t>
  </si>
  <si>
    <t>漏水感应绳</t>
  </si>
  <si>
    <t>漏水控制器</t>
  </si>
  <si>
    <t>嵌入式分控主机</t>
  </si>
  <si>
    <t>挂墙式采集箱</t>
  </si>
  <si>
    <t>采集箱电源</t>
  </si>
  <si>
    <t>配线</t>
  </si>
  <si>
    <t>包含水晶头、标识</t>
  </si>
  <si>
    <r>
      <rPr>
        <b/>
        <sz val="10"/>
        <color rgb="FF000000"/>
        <rFont val="Times New Roman"/>
        <charset val="134"/>
      </rPr>
      <t>2.</t>
    </r>
    <r>
      <rPr>
        <b/>
        <sz val="10"/>
        <color rgb="FF000000"/>
        <rFont val="宋体"/>
        <charset val="134"/>
      </rPr>
      <t>门诊</t>
    </r>
    <r>
      <rPr>
        <b/>
        <sz val="10"/>
        <color rgb="FF000000"/>
        <rFont val="Times New Roman"/>
        <charset val="134"/>
      </rPr>
      <t>2</t>
    </r>
    <r>
      <rPr>
        <b/>
        <sz val="10"/>
        <color rgb="FF000000"/>
        <rFont val="宋体"/>
        <charset val="134"/>
      </rPr>
      <t>层以上配线间环控部分（</t>
    </r>
    <r>
      <rPr>
        <b/>
        <sz val="10"/>
        <color rgb="FF000000"/>
        <rFont val="Times New Roman"/>
        <charset val="134"/>
      </rPr>
      <t>16</t>
    </r>
    <r>
      <rPr>
        <b/>
        <sz val="10"/>
        <color rgb="FF000000"/>
        <rFont val="宋体"/>
        <charset val="134"/>
      </rPr>
      <t>间）</t>
    </r>
  </si>
  <si>
    <r>
      <rPr>
        <b/>
        <sz val="10"/>
        <color rgb="FF000000"/>
        <rFont val="Times New Roman"/>
        <charset val="134"/>
      </rPr>
      <t>3.</t>
    </r>
    <r>
      <rPr>
        <b/>
        <sz val="10"/>
        <color rgb="FF000000"/>
        <rFont val="宋体"/>
        <charset val="134"/>
      </rPr>
      <t>楼层配线间环控后台软件部分</t>
    </r>
  </si>
  <si>
    <t>监控主机</t>
  </si>
  <si>
    <t>摆放位置未定</t>
  </si>
  <si>
    <t>本地站软件平台</t>
  </si>
  <si>
    <t>短信报警系统</t>
  </si>
  <si>
    <r>
      <rPr>
        <sz val="10"/>
        <color theme="1"/>
        <rFont val="宋体"/>
        <charset val="134"/>
      </rPr>
      <t>动环系统安装</t>
    </r>
    <r>
      <rPr>
        <sz val="10"/>
        <color theme="1"/>
        <rFont val="Times New Roman"/>
        <charset val="134"/>
      </rPr>
      <t>&amp;</t>
    </r>
    <r>
      <rPr>
        <sz val="10"/>
        <color theme="1"/>
        <rFont val="宋体"/>
        <charset val="134"/>
      </rPr>
      <t>调试</t>
    </r>
  </si>
  <si>
    <r>
      <rPr>
        <b/>
        <sz val="10"/>
        <color rgb="FF000000"/>
        <rFont val="宋体"/>
        <charset val="134"/>
      </rPr>
      <t>六</t>
    </r>
    <r>
      <rPr>
        <b/>
        <sz val="10"/>
        <color rgb="FF000000"/>
        <rFont val="Times New Roman"/>
        <charset val="134"/>
      </rPr>
      <t>.</t>
    </r>
    <r>
      <rPr>
        <b/>
        <sz val="10"/>
        <color rgb="FF000000"/>
        <rFont val="宋体"/>
        <charset val="134"/>
      </rPr>
      <t>施工部分</t>
    </r>
  </si>
  <si>
    <t>安全文明施工费</t>
  </si>
  <si>
    <t>明确内容</t>
  </si>
  <si>
    <t>措施费</t>
  </si>
  <si>
    <t>合计</t>
  </si>
  <si>
    <t>含9%的税</t>
  </si>
  <si>
    <t>ICT资源建设</t>
  </si>
  <si>
    <t>批复金额：5514186.60</t>
  </si>
  <si>
    <t>(一)</t>
  </si>
  <si>
    <t>计算资源建设</t>
  </si>
  <si>
    <t>计算节点</t>
  </si>
  <si>
    <t>1、CPU：2颗CPU，单颗CPU64核，主频2.6GHz；
2、内存：24根32GB内存条；
3、系统盘：2块480GB SAS硬盘；
4、Raid卡：1张RAID 标卡；
5、网卡：4*10GE以太网光口（含4个光模块），4*GE接口卡；
6、电源：2个900W交流双电源；</t>
  </si>
  <si>
    <t>需求参数补充如下:
7、作为医院边缘region中计算节点，为业务系统提供算力。</t>
  </si>
  <si>
    <t>网络节点</t>
  </si>
  <si>
    <t>1、CPU：2颗CPU，单颗CPU32核，主频2.6GHz；
2、内存：16根32GB内存条；
3、系统盘：2块480GB SAS硬盘；
4、Raid卡：1张RAID 标卡；
5、网卡：6*10GE以太网光口（含6个光模块），4*GE接口卡；
6、电源：2个900W交流双电源；</t>
  </si>
  <si>
    <t>需求参数补充如下:
7、作为边缘region中网络节点，提供网络云服务能力。</t>
  </si>
  <si>
    <t>管理存储融合节点</t>
  </si>
  <si>
    <t>1、CPU：2颗CPU，单颗CPU64核，主频2.6GHz；
2、内存：24根32GB内存条；
3、系统盘：2块960GB SAS硬盘；
4、缓存盘：4块3.2TB NVME SSD硬盘；
5、数据盘：12块16TB SATA硬盘；
6、Raid卡：1张RAID 标卡；
7、网卡：4*10GE以太网光口（含4个光模块），4*GE接口卡；
8、电源：2个900W交流双电源；</t>
  </si>
  <si>
    <t>需求参数补充如下:
9、作为医院边缘region中管理存储融合节点，为业务系统提供数据存储空间。</t>
  </si>
  <si>
    <t>超融合一体机</t>
  </si>
  <si>
    <t>1、规格：2U，标配盘位数：8；
2、CPU：2颗，hygon 5380 2.5GHz（16C）；
3、内存：12*32GB DDR4 3200；
4、硬盘：系统盘（2*240GB SATA SSD），缓存盘（2*固态硬盘-960G-SSD），数据盘（6*4TB机械硬盘）；
5、接口：4千兆电口+2万兆光口，含万兆多模-850-300m-双纤光模块2个、多模-LC-LC-3M光纤跳线2条；
6、电源：双电源冗余；
7、超融合软件：含云计算管理软件、计算虚拟化组件、网络虚拟化组件、存储虚拟化组件、麒麟内核OS授权；
8、整机3年质保；3年软件升级服务。</t>
  </si>
  <si>
    <t xml:space="preserve">需求参数补充如下:
8、兼容性要求：兼容接入现有超融合平台实现无缝扩容并统一管理。
</t>
  </si>
  <si>
    <t>(二)</t>
  </si>
  <si>
    <t>网络资源建设</t>
  </si>
  <si>
    <t>数据中心核心交换机扩容</t>
  </si>
  <si>
    <t>扩容配置：100GE-40km单模光模块3个（利旧）、100GE多模光模块2个、100GE-2km单模光模块2个、40GE多模光模块2个。</t>
  </si>
  <si>
    <t>部署在3号楼核心机房，用作服务器的核心交换机</t>
  </si>
  <si>
    <t>DPA TOR接入交换机</t>
  </si>
  <si>
    <t>1、端口：支持48个万兆光口，6个100GE光口；
2、性能：交换容量≥4.8Tbps，包转发率≥2000Mpps；
3、协议：支持 RIPng、OSPFv3、ISISv6、BGP4+等 IPv6 动态路由协议；支持 BFD for BGP/IS-IS/OSPF/静态路由；
4、实配：双电源、100GE多模光模块≥4个、万兆多模光模块≥6个、1条100GE堆叠线缆、3年维保服务</t>
  </si>
  <si>
    <t>BMC交换机</t>
  </si>
  <si>
    <t>1、支持48 个千兆电口，4 个万兆光口；
2、包转发率≥140Mpps，交换容量≥670Gbps；
3、支持 MAC 地址自动学习和老化，支持静态、动态、黑洞 MAC 表项；
4、支持 BFD For OSPF/ISIS/VRRP/PIM 协议；
5、支持静态路由、RIP V1/2、RIPng、OSPF、OSPFv3、IS-IS、IS-ISv6、BGP、BGP4+、ECMP、路由策略；
6、实配：双电源、万兆多模光模块≥4个、3年维保服务</t>
  </si>
  <si>
    <t>部署在3号楼核心机房，用于服务器带外管理</t>
  </si>
  <si>
    <t>管理业务万兆交换机</t>
  </si>
  <si>
    <t>1、端口：支持48个万兆光口，6个40/100GE光口；
2、性能：交换容量：4.8Tbps，包转发率：2000Mpps；
3、协议：支持 RIPng、OSPFv3、ISISv6、BGP4+等 IPv6 动态路由协议；支持 BFD for BGP/IS-IS/OSPF/静态路由；
4、实配：双电源，40G高速线缆≥1、48个万兆光模块</t>
  </si>
  <si>
    <t>部署在3号楼核心机房，用于接入服务器</t>
  </si>
  <si>
    <t>数据中心接入交换机</t>
  </si>
  <si>
    <t>部署在1号楼核心机房，用于接入1号楼数据中心业务防火墙</t>
  </si>
  <si>
    <t>(三)</t>
  </si>
  <si>
    <t>灾备资源建设</t>
  </si>
  <si>
    <t>备份一体机</t>
  </si>
  <si>
    <r>
      <rPr>
        <sz val="10"/>
        <rFont val="宋体"/>
        <charset val="134"/>
      </rPr>
      <t>1、控制框：2U，双控,256GB缓存；
2、板载接口：16端口10GE光口卡（内置光模块）；
3、硬盘配置：9块960GB SSD硬盘，16块8TB NL-SAS硬盘；
4、专用备份容量许可：</t>
    </r>
    <r>
      <rPr>
        <b/>
        <sz val="10"/>
        <rFont val="宋体"/>
        <charset val="134"/>
      </rPr>
      <t>≥80TB；</t>
    </r>
  </si>
  <si>
    <t>针对本院云内生产数据进行备份，考虑未来3年的备份</t>
  </si>
  <si>
    <t>备份代理服务器</t>
  </si>
  <si>
    <t>1.处理器:2*32Core，2.6GHZ。
2.内存:2根32GB
3.硬盘:2块480GB SSD
4.RAID卡:支持RAID0、1、10
5.网卡:4*10Gb端口。
6.电源:冗余电源</t>
  </si>
  <si>
    <t>云底座软件扩容授权</t>
  </si>
  <si>
    <t>云管平台扩容授权</t>
  </si>
  <si>
    <r>
      <rPr>
        <sz val="10"/>
        <rFont val="宋体"/>
        <charset val="134"/>
      </rPr>
      <t>1.本次共配置</t>
    </r>
    <r>
      <rPr>
        <b/>
        <sz val="10"/>
        <rFont val="宋体"/>
        <charset val="134"/>
      </rPr>
      <t>56CPU</t>
    </r>
    <r>
      <rPr>
        <sz val="10"/>
        <rFont val="宋体"/>
        <charset val="134"/>
      </rPr>
      <t>的服务中心高级版授权许可
2.本次共配置</t>
    </r>
    <r>
      <rPr>
        <b/>
        <sz val="10"/>
        <rFont val="宋体"/>
        <charset val="134"/>
      </rPr>
      <t>27个</t>
    </r>
    <r>
      <rPr>
        <sz val="10"/>
        <rFont val="宋体"/>
        <charset val="134"/>
      </rPr>
      <t>设备数的运维中心高级版授权许可</t>
    </r>
  </si>
  <si>
    <t>云基础套件扩容授权</t>
  </si>
  <si>
    <r>
      <rPr>
        <sz val="10"/>
        <rFont val="宋体"/>
        <charset val="134"/>
      </rPr>
      <t>1.配置云基础套件授权。支持接入</t>
    </r>
    <r>
      <rPr>
        <b/>
        <sz val="10"/>
        <rFont val="宋体"/>
        <charset val="134"/>
      </rPr>
      <t>9台</t>
    </r>
    <r>
      <rPr>
        <sz val="10"/>
        <rFont val="宋体"/>
        <charset val="134"/>
      </rPr>
      <t>ARM计算节点（2路64核），2台ARM网络节点（2路32核），4台ARM管理存储融合节点（2路64核）。</t>
    </r>
  </si>
  <si>
    <t>三</t>
  </si>
  <si>
    <t>云平台建设系统集成</t>
  </si>
  <si>
    <t>系统集成</t>
  </si>
  <si>
    <t>一、云平台系统实施服务
1、负责云平台软硬件系统方案的整体规划设计
2、执行云平台设备的安装上架、网络配置及物理环境部署
3、完成云平台软件的安装部署、系统调测及业务联调工作
4、编制并提交系统实施过程文档，包括但不限于部署方案、调测记录、验收报告等
5、实施内容涵盖计算、存储、网络、安全等云平台核心组件的部署与调优
二、整体解决方案架构服务
1、负责云平台整体解决方案架构设计与管理
2、编制基础架构设计方案，包括网络架构、计算架构、存储架构等
3、实施系统集成部署，包括云主机、云存储、云安全等
4、执行系统集成验证，确保各子系统协同工作
5、提供系统架构优化建议，确保系统高可用性、可扩展性和安全性
6、编制并提交架构设计文档、实施部署文档、验证测试报告等过程文件
三、项目集成管理服务
1、制定并执行项目基础交付进度计划
2、负责项目团队管理，包括人员配置、工作分配、绩效评估
3、建立并实施项目质量管理机制，包括质量控制点设置、质量检查、问题跟踪
4、编制并提交项目管理过程文档，包括项目计划、进度报告、质量报告等
5、负责项目风险管理，定期进行风险评估和应对措施制定
6、实施项目变更管理，确保项目变更的可控性和有序性</t>
  </si>
  <si>
    <t>数据中心建设投资估算明细表</t>
  </si>
  <si>
    <t>表03</t>
  </si>
  <si>
    <t>数据中心</t>
  </si>
  <si>
    <t>服务器</t>
  </si>
  <si>
    <t>1.1</t>
  </si>
  <si>
    <t>1.处理器：2*64Core，2.6GHz。
2.内存：24根32GB
3.硬盘：2块480GB SSD
4.RAID卡：支持RAID0、1、10
5.网卡：4*25Gb端口。
6.电源：冗余电源</t>
  </si>
  <si>
    <t>存储</t>
  </si>
  <si>
    <t>2.3</t>
  </si>
  <si>
    <t>分布式存储</t>
  </si>
  <si>
    <t>1.基于分布式存储架构，采用2U节点
2.2颗CPU，单颗CPU32核，主频2.6GHZ
3.配置96GB内存
4.配置9块10TB SATA硬盘作为数据盘，2块480GB SSD硬盘作为系统盘
5.配置2块3.2TB SSD硬盘作为缓存盘
6.配置冗余风扇和冗余电源</t>
  </si>
  <si>
    <t>2.4</t>
  </si>
  <si>
    <t>集中式双活存储</t>
  </si>
  <si>
    <t>1.采用2U盘控一体架构；
2.采用多核处理器，系统控制器缓存容量配置≥384GB
3.本次双控配置8个25Gb ETH 接口。
4.支持SAS SSD、SAS、NLSAS硬盘，并支持混插，配置10块3.84TB NVME Palm硬盘； 
5.支持RAID 5.RAID6等主流RAID模式。
6.满配冗余电源和风扇模块。</t>
  </si>
  <si>
    <t>2.5</t>
  </si>
  <si>
    <t>数据保护一体机</t>
  </si>
  <si>
    <t>1.CPU：2*32 Core，2.6GHz。
2.配置4根32GB内存。
3.配置11块10TB SATA硬盘作为数据盘，2块600GB SAS硬盘作为系统盘
4.配置6*10Gb万兆端口。
5.配置2*交流电源
6.配置72TB标准版软件授权</t>
  </si>
  <si>
    <t>3.1</t>
  </si>
  <si>
    <t>扩容配置：100GE-40km单模光模块≥3个、100GE多模光模块≥2个、100GE-2km单模光模块≥2个、40GE多模光模块≥2个。</t>
  </si>
  <si>
    <t>3.2</t>
  </si>
  <si>
    <t>服务器TOR接入交换机(25GE)</t>
  </si>
  <si>
    <t>1、端口：支持48个25GE光口，8个100GE光口；
2、性能：交换容量≥4.8Tbps，包转发率≥2000Mpps；
3、协议：支持 RIPng、OSPFv3、ISISv6、BGP4+等 IPv6 动态路由协议；支持 BFD for BGP/IS-IS/OSPF/静态路由；
4、实配：双电源、100GE多模光模块≥4个、25GE多模光模块≥18个、1条100GE堆叠线缆、3年维保服务</t>
  </si>
  <si>
    <t>3.3</t>
  </si>
  <si>
    <t>DPA TOR接入交换机(10GE)</t>
  </si>
  <si>
    <t>3.4</t>
  </si>
  <si>
    <t>3.5</t>
  </si>
  <si>
    <t>3.6</t>
  </si>
  <si>
    <t>存储TOR接入交换机(25GE)</t>
  </si>
  <si>
    <t>1、端口：支持48个25GE光口，8个100GE光口；
2、性能：交换容量≥4.8Tbps，包转发率≥2000Mpps；
3、协议：支持 RIPng、OSPFv3、ISISv6、BGP4+等 IPv6 动态路由协议；支持 BFD for BGP/IS-IS/OSPF/静态路由；
4、实配：双电源、100GE多模光模块≥4个、25GE多模光模块≥24个、1条100GE堆叠线缆、3年维保服务</t>
  </si>
  <si>
    <t>云底座软件授权</t>
  </si>
  <si>
    <t>4.1</t>
  </si>
  <si>
    <t>1.本次共配置40CPU的服务中心高级版授权许可
2.本次共配置33个设备数的运维中心高级版授权许可</t>
  </si>
  <si>
    <t>4.2</t>
  </si>
  <si>
    <t>1.本次共配置640Hcore的IaaS云平台(软SDN)授权许可</t>
  </si>
  <si>
    <t>4.3</t>
  </si>
  <si>
    <t>云容灾授权</t>
  </si>
  <si>
    <t>1.云硬盘高可用服务许可(10个云服务器/1个物理设备)</t>
  </si>
  <si>
    <t>互联网医院业务迁移</t>
  </si>
  <si>
    <t>5.1</t>
  </si>
  <si>
    <t>互联网业务迁移</t>
  </si>
  <si>
    <t>1.本次共需迁移9台虚拟机</t>
  </si>
  <si>
    <t>6.1</t>
  </si>
  <si>
    <t>云平台等软硬件系统方案规划设计、安装上架、软件部署、调测实施、业务联调等基础调测工作及过程文件</t>
  </si>
  <si>
    <t>6.2</t>
  </si>
  <si>
    <t>整体解决方案架构管理、基础方案设计、系统集成实施部署、系统集成验证等技术工作及过程文件</t>
  </si>
  <si>
    <t>6.3</t>
  </si>
  <si>
    <t>项目基础交付进度管理、团队管理、质量管理等集成管理工作及过程文件</t>
  </si>
  <si>
    <t>信息安全体系和商业密码应用建设投资估算明细表</t>
  </si>
  <si>
    <t>表04</t>
  </si>
  <si>
    <t>单位：人名币 元</t>
  </si>
  <si>
    <t>信息安全体系建设</t>
  </si>
  <si>
    <t>网络安全</t>
  </si>
  <si>
    <t>管理墙</t>
  </si>
  <si>
    <t>1.形态：标准机架式1U设备；
2.支持2个100G光口，2个40GE光口，20个万兆光口；
3.防火墙吞吐量≥100Gbps，最大并发连接数≥3000万，每秒新建连接数≥100万 ；
4.协议：集传统防火墙、VPN、入侵防御、防病毒、数据防泄漏、带宽管理、Anti-DDoS、URL过滤、反垃圾邮件等多种功能于一身，全局配置视图和一体化策略管理，识别6000+应用，访问控制精度到应用功能；
5.实配：双电源、万兆多模光模块≥4个、100GE多模光模块≥2个、3年威胁防护、3年维保服务</t>
  </si>
  <si>
    <t>相比与南山医院，多配置4个万兆多模光模块，南山医院万兆多模光模块单价为500元一个，所以商务高了2000元</t>
  </si>
  <si>
    <t>数据中心业务防火墙，支持2个100G光口（2个数据中心核心），2个40GE光口，20个万兆光口</t>
  </si>
  <si>
    <t>运维管理接入交换机</t>
  </si>
  <si>
    <t>1.支持24个10/100/1000BASE-T以太网端口,4个万兆SFP+；
2.交换容量≥700Gbps；
3.包转发率≥200Mpps；
4.支持静态、动态、黑洞 MAC 表项；
5.支持 4K 个 VLAN；
6.支持静态路由、RIP V1/2.RIPng、OSPF、OSPFv3.IS-IS、IS-ISv6BGP、BGP4+、ECMP、路由策略；
7.实配：万兆多模光模块≥4个、1条堆叠线缆、3年维保服务</t>
  </si>
  <si>
    <t>万兆多模光模块≥4个上行接防火墙。24个10/100/1000BASE-T以太网端口（）电口</t>
  </si>
  <si>
    <t>平台漏洞扫描</t>
  </si>
  <si>
    <t>1.支持6*GE电口，最大支持扫描无限个资产；
2.支持系统扫描、Web扫描、数据库扫描、安全基线检测、弱口令扫描在内的五大扫描能力；
3.支持IPv4.IPv6双协议栈地址扫描；
4.支持扫描Windows、IOS、Android系统、移动应用软件，网络及安全设备以及VMware等虚拟主机；
5.支持系统登录验证功能，验证授权登录正常；
6.支持网页挂马、暗链、表单绕过、弱口令、敏感文件和目录、信息泄露、恶意编码等；</t>
  </si>
  <si>
    <t>授权数量、并发数量、256IP地址</t>
  </si>
  <si>
    <t>综合日志审计</t>
  </si>
  <si>
    <t>支持200日志源,6电口+4光口,两个扩展槽位,2T*3硬盘raid5,双电源</t>
  </si>
  <si>
    <t>200设备日志</t>
  </si>
  <si>
    <t>终端控管</t>
  </si>
  <si>
    <t>1号楼数据中心业务防火墙</t>
  </si>
  <si>
    <t>1.形态：标准机架式1U设备；
2.支持2个100G光口，2个40GE光口，20个万兆光口；
3.防火墙吞吐量≥100Gbps，最大并发连接数≥3000万，每秒新建连接数≥100万 ；
4.协议：集传统防火墙、VPN、入侵防御、防病毒、数据防泄漏、带宽管理、Anti-DDoS、URL过滤、反垃圾邮件等多种功能于一身，全局配置视图和一体化策略管理，识别6000+应用，访问控制精度到应用功能；
5.实配：双电源、100GE多模光模块≥2个，3年威胁防护、3年维保服务</t>
  </si>
  <si>
    <t>4-6光口</t>
  </si>
  <si>
    <t>沙箱</t>
  </si>
  <si>
    <t>1.支持4*GE电口；
2.支持内置AV，除支持上述检测文件类型，还支持检测chm、asp、php、com、elf格式文件；
3.支持HTTP、SMTP、POP3.IMAP、FTP协议的流量还原
4.实配：双电源、3年特征库升级、3年维保服务</t>
  </si>
  <si>
    <t>对未知威胁放到安全区域监测。</t>
  </si>
  <si>
    <t>Web防火墙</t>
  </si>
  <si>
    <t>WEB应用防护系统WAF(万兆)V6.0 web应用防火墙-2U机架式，2*10GE光业务口(不含光模块，内置1组硬件BYPASS模块)，3个拓展插槽；应用层吞吐量15Gbps；双交流电源-中文资料-含3年7*24小时维保,现场安装测试策略配置培训服务。</t>
  </si>
  <si>
    <t>办公网接入区办公网核心交换机旁挂</t>
  </si>
  <si>
    <t>1.10</t>
  </si>
  <si>
    <t>抗ddos</t>
  </si>
  <si>
    <t>1.形态：标准机架式1U设备；
2.端口：支持8个万兆光口，4个40G/100G光口；
3.性能：最大吞吐量≥80Gbps，最大防御包速率≥120Gbps；
4.协议：支持LAND、Fraggle、Smurf、Winnuke、Ping of Death、Tear Drop、TCP Error Flag等攻击防御；
      支持真实源SYN Flood、真实源ACK Flood、TCP连接耗尽、Sockstress、TCP空连接等常见会话层攻击防御。
5.配置：配置20G检测，10G清洗能力，万兆多模光模块≥8个</t>
  </si>
  <si>
    <t>终端安全管理系统扩展</t>
  </si>
  <si>
    <r>
      <rPr>
        <sz val="10"/>
        <color rgb="FF000000"/>
        <rFont val="Times New Roman"/>
        <charset val="134"/>
      </rPr>
      <t>PC</t>
    </r>
    <r>
      <rPr>
        <sz val="10"/>
        <color rgb="FF000000"/>
        <rFont val="宋体"/>
        <charset val="134"/>
      </rPr>
      <t>客户端软件续期：</t>
    </r>
    <r>
      <rPr>
        <sz val="10"/>
        <color rgb="FF000000"/>
        <rFont val="Times New Roman"/>
        <charset val="134"/>
      </rPr>
      <t>PC</t>
    </r>
    <r>
      <rPr>
        <sz val="10"/>
        <color rgb="FF000000"/>
        <rFont val="宋体"/>
        <charset val="134"/>
      </rPr>
      <t>客户端软件扩容</t>
    </r>
  </si>
  <si>
    <t>点</t>
  </si>
  <si>
    <t>扩容</t>
  </si>
  <si>
    <r>
      <rPr>
        <sz val="10"/>
        <color rgb="FF000000"/>
        <rFont val="宋体"/>
        <charset val="134"/>
      </rPr>
      <t>包含</t>
    </r>
    <r>
      <rPr>
        <sz val="10"/>
        <color rgb="FF000000"/>
        <rFont val="Times New Roman"/>
        <charset val="134"/>
      </rPr>
      <t>770</t>
    </r>
    <r>
      <rPr>
        <sz val="10"/>
        <color rgb="FF000000"/>
        <rFont val="宋体"/>
        <charset val="134"/>
      </rPr>
      <t>点防病毒功能</t>
    </r>
    <r>
      <rPr>
        <sz val="10"/>
        <color rgb="FF000000"/>
        <rFont val="Times New Roman"/>
        <charset val="134"/>
      </rPr>
      <t>+</t>
    </r>
    <r>
      <rPr>
        <sz val="10"/>
        <color rgb="FF000000"/>
        <rFont val="宋体"/>
        <charset val="134"/>
      </rPr>
      <t>补丁</t>
    </r>
    <r>
      <rPr>
        <sz val="10"/>
        <color rgb="FF000000"/>
        <rFont val="Times New Roman"/>
        <charset val="134"/>
      </rPr>
      <t>+</t>
    </r>
    <r>
      <rPr>
        <sz val="10"/>
        <color rgb="FF000000"/>
        <rFont val="宋体"/>
        <charset val="134"/>
      </rPr>
      <t>运维管控</t>
    </r>
    <r>
      <rPr>
        <sz val="10"/>
        <color rgb="FF000000"/>
        <rFont val="Times New Roman"/>
        <charset val="134"/>
      </rPr>
      <t>+</t>
    </r>
    <r>
      <rPr>
        <sz val="10"/>
        <color rgb="FF000000"/>
        <rFont val="宋体"/>
        <charset val="134"/>
      </rPr>
      <t>移动存储</t>
    </r>
    <r>
      <rPr>
        <sz val="10"/>
        <color rgb="FF000000"/>
        <rFont val="Times New Roman"/>
        <charset val="134"/>
      </rPr>
      <t>+XP</t>
    </r>
    <r>
      <rPr>
        <sz val="10"/>
        <color rgb="FF000000"/>
        <rFont val="宋体"/>
        <charset val="134"/>
      </rPr>
      <t>遁甲，可扩展其它操作系统平台和其它功能；</t>
    </r>
    <r>
      <rPr>
        <sz val="10"/>
        <color rgb="FF000000"/>
        <rFont val="Times New Roman"/>
        <charset val="134"/>
      </rPr>
      <t xml:space="preserve"> </t>
    </r>
    <r>
      <rPr>
        <sz val="10"/>
        <color rgb="FF000000"/>
        <rFont val="宋体"/>
        <charset val="134"/>
      </rPr>
      <t>防病毒的病毒查杀引擎包括云查杀引擎、</t>
    </r>
    <r>
      <rPr>
        <sz val="10"/>
        <color rgb="FF000000"/>
        <rFont val="Times New Roman"/>
        <charset val="134"/>
      </rPr>
      <t>AVE</t>
    </r>
    <r>
      <rPr>
        <sz val="10"/>
        <color rgb="FF000000"/>
        <rFont val="宋体"/>
        <charset val="134"/>
      </rPr>
      <t>、</t>
    </r>
    <r>
      <rPr>
        <sz val="10"/>
        <color rgb="FF000000"/>
        <rFont val="Times New Roman"/>
        <charset val="134"/>
      </rPr>
      <t>QEX</t>
    </r>
    <r>
      <rPr>
        <sz val="10"/>
        <color rgb="FF000000"/>
        <rFont val="宋体"/>
        <charset val="134"/>
      </rPr>
      <t>、</t>
    </r>
    <r>
      <rPr>
        <sz val="10"/>
        <color rgb="FF000000"/>
        <rFont val="Times New Roman"/>
        <charset val="134"/>
      </rPr>
      <t>QVM</t>
    </r>
    <r>
      <rPr>
        <sz val="10"/>
        <color rgb="FF000000"/>
        <rFont val="宋体"/>
        <charset val="134"/>
      </rPr>
      <t>等引擎，支持多引擎的协同工作对病毒、木马、恶意软件、引导区病毒、</t>
    </r>
    <r>
      <rPr>
        <sz val="10"/>
        <color rgb="FF000000"/>
        <rFont val="Times New Roman"/>
        <charset val="134"/>
      </rPr>
      <t>BIOS</t>
    </r>
    <r>
      <rPr>
        <sz val="10"/>
        <color rgb="FF000000"/>
        <rFont val="宋体"/>
        <charset val="134"/>
      </rPr>
      <t>病毒等进行查杀，提供主动防御系统防护等功能；</t>
    </r>
  </si>
  <si>
    <r>
      <rPr>
        <sz val="10"/>
        <color rgb="FF000000"/>
        <rFont val="宋体"/>
        <charset val="134"/>
      </rPr>
      <t>补丁管理功能，支持对全网终端系统漏洞发现、补丁智能修复、强制修复等、蓝屏修复、补丁分发流量控制、客户端</t>
    </r>
    <r>
      <rPr>
        <sz val="10"/>
        <color rgb="FF000000"/>
        <rFont val="Times New Roman"/>
        <charset val="134"/>
      </rPr>
      <t>P2P</t>
    </r>
    <r>
      <rPr>
        <sz val="10"/>
        <color rgb="FF000000"/>
        <rFont val="宋体"/>
        <charset val="134"/>
      </rPr>
      <t>补丁分发加速等功能；</t>
    </r>
  </si>
  <si>
    <t>运维管控功能，支持对终端上传下载速度与流量进行监控；</t>
  </si>
  <si>
    <t>支持对各种外接设备进行外联控制，并根据违规外联发生时内外网连接状态分别设置违规处理措施；</t>
  </si>
  <si>
    <t>支持终端进程的黑白红名单设置；</t>
  </si>
  <si>
    <t>支持网址黑白名单策略；支持对终端各种外设、接口设置使用权限；</t>
  </si>
  <si>
    <r>
      <rPr>
        <sz val="10"/>
        <color rgb="FF000000"/>
        <rFont val="宋体"/>
        <charset val="134"/>
      </rPr>
      <t>客户端系统默认支持</t>
    </r>
    <r>
      <rPr>
        <sz val="10"/>
        <color rgb="FF000000"/>
        <rFont val="Times New Roman"/>
        <charset val="134"/>
      </rPr>
      <t>Windows XP/VISTA/WIN7/WIN8/WIN10</t>
    </r>
    <r>
      <rPr>
        <sz val="10"/>
        <color rgb="FF000000"/>
        <rFont val="宋体"/>
        <charset val="134"/>
      </rPr>
      <t>，</t>
    </r>
  </si>
  <si>
    <t>含在原有基础上新增二年升级维保服务。</t>
  </si>
  <si>
    <r>
      <rPr>
        <sz val="10"/>
        <color rgb="FF000000"/>
        <rFont val="Times New Roman"/>
        <charset val="134"/>
      </rPr>
      <t>300</t>
    </r>
    <r>
      <rPr>
        <sz val="10"/>
        <color rgb="FF000000"/>
        <rFont val="宋体"/>
        <charset val="134"/>
      </rPr>
      <t>点终端审计续期：</t>
    </r>
  </si>
  <si>
    <t>可扩展其它操作系统平台和其它功能；</t>
  </si>
  <si>
    <t>审计功能包括统计软件运行的活动状态、外设使用日志、开关机日志、系统帐号日志、文件操作日志、文件打印日志、邮件日志等功能。</t>
  </si>
  <si>
    <t>含原有基础上新增二年升级维保服务。</t>
  </si>
  <si>
    <r>
      <rPr>
        <sz val="10"/>
        <color rgb="FF000000"/>
        <rFont val="Times New Roman"/>
        <charset val="134"/>
      </rPr>
      <t>PC</t>
    </r>
    <r>
      <rPr>
        <sz val="10"/>
        <color rgb="FF000000"/>
        <rFont val="宋体"/>
        <charset val="134"/>
      </rPr>
      <t>客户端软件扩容：包含</t>
    </r>
    <r>
      <rPr>
        <sz val="10"/>
        <color rgb="FF000000"/>
        <rFont val="Times New Roman"/>
        <charset val="134"/>
      </rPr>
      <t>230</t>
    </r>
    <r>
      <rPr>
        <sz val="10"/>
        <color rgb="FF000000"/>
        <rFont val="宋体"/>
        <charset val="134"/>
      </rPr>
      <t>点防病毒功能</t>
    </r>
    <r>
      <rPr>
        <sz val="10"/>
        <color rgb="FF000000"/>
        <rFont val="Times New Roman"/>
        <charset val="134"/>
      </rPr>
      <t>+</t>
    </r>
    <r>
      <rPr>
        <sz val="10"/>
        <color rgb="FF000000"/>
        <rFont val="宋体"/>
        <charset val="134"/>
      </rPr>
      <t>补丁</t>
    </r>
    <r>
      <rPr>
        <sz val="10"/>
        <color rgb="FF000000"/>
        <rFont val="Times New Roman"/>
        <charset val="134"/>
      </rPr>
      <t>+</t>
    </r>
    <r>
      <rPr>
        <sz val="10"/>
        <color rgb="FF000000"/>
        <rFont val="宋体"/>
        <charset val="134"/>
      </rPr>
      <t>运维管控</t>
    </r>
    <r>
      <rPr>
        <sz val="10"/>
        <color rgb="FF000000"/>
        <rFont val="Times New Roman"/>
        <charset val="134"/>
      </rPr>
      <t>+</t>
    </r>
    <r>
      <rPr>
        <sz val="10"/>
        <color rgb="FF000000"/>
        <rFont val="宋体"/>
        <charset val="134"/>
      </rPr>
      <t>移动存储</t>
    </r>
    <r>
      <rPr>
        <sz val="10"/>
        <color rgb="FF000000"/>
        <rFont val="Times New Roman"/>
        <charset val="134"/>
      </rPr>
      <t>+XP</t>
    </r>
    <r>
      <rPr>
        <sz val="10"/>
        <color rgb="FF000000"/>
        <rFont val="宋体"/>
        <charset val="134"/>
      </rPr>
      <t>遁甲，</t>
    </r>
  </si>
  <si>
    <r>
      <rPr>
        <sz val="10"/>
        <color rgb="FF000000"/>
        <rFont val="宋体"/>
        <charset val="134"/>
      </rPr>
      <t>防病毒的病毒查杀引擎包括云查杀引擎、</t>
    </r>
    <r>
      <rPr>
        <sz val="10"/>
        <color rgb="FF000000"/>
        <rFont val="Times New Roman"/>
        <charset val="134"/>
      </rPr>
      <t>AVE</t>
    </r>
    <r>
      <rPr>
        <sz val="10"/>
        <color rgb="FF000000"/>
        <rFont val="宋体"/>
        <charset val="134"/>
      </rPr>
      <t>、</t>
    </r>
    <r>
      <rPr>
        <sz val="10"/>
        <color rgb="FF000000"/>
        <rFont val="Times New Roman"/>
        <charset val="134"/>
      </rPr>
      <t>QEX</t>
    </r>
    <r>
      <rPr>
        <sz val="10"/>
        <color rgb="FF000000"/>
        <rFont val="宋体"/>
        <charset val="134"/>
      </rPr>
      <t>、</t>
    </r>
    <r>
      <rPr>
        <sz val="10"/>
        <color rgb="FF000000"/>
        <rFont val="Times New Roman"/>
        <charset val="134"/>
      </rPr>
      <t>QVM</t>
    </r>
    <r>
      <rPr>
        <sz val="10"/>
        <color rgb="FF000000"/>
        <rFont val="宋体"/>
        <charset val="134"/>
      </rPr>
      <t>等引擎，支持多引擎的协同工作对病毒、木马、恶意软件、引导区病毒、</t>
    </r>
    <r>
      <rPr>
        <sz val="10"/>
        <color rgb="FF000000"/>
        <rFont val="Times New Roman"/>
        <charset val="134"/>
      </rPr>
      <t>BIOS</t>
    </r>
    <r>
      <rPr>
        <sz val="10"/>
        <color rgb="FF000000"/>
        <rFont val="宋体"/>
        <charset val="134"/>
      </rPr>
      <t>病毒等进行查杀，提供主动防御系统防护等功能；</t>
    </r>
  </si>
  <si>
    <t>支持网址黑白名单策略；</t>
  </si>
  <si>
    <t>支持对终端各种外设、接口设置使用权限；</t>
  </si>
  <si>
    <t>含三年升级维保服务。</t>
  </si>
  <si>
    <r>
      <rPr>
        <sz val="10"/>
        <color rgb="FF000000"/>
        <rFont val="Times New Roman"/>
        <charset val="134"/>
      </rPr>
      <t>Windows</t>
    </r>
    <r>
      <rPr>
        <sz val="10"/>
        <color rgb="FF000000"/>
        <rFont val="宋体"/>
        <charset val="134"/>
      </rPr>
      <t>服务器客户端软件续期：包含</t>
    </r>
    <r>
      <rPr>
        <sz val="10"/>
        <color rgb="FF000000"/>
        <rFont val="Times New Roman"/>
        <charset val="134"/>
      </rPr>
      <t>80</t>
    </r>
    <r>
      <rPr>
        <sz val="10"/>
        <color rgb="FF000000"/>
        <rFont val="宋体"/>
        <charset val="134"/>
      </rPr>
      <t>点防病毒</t>
    </r>
    <r>
      <rPr>
        <sz val="10"/>
        <color rgb="FF000000"/>
        <rFont val="Times New Roman"/>
        <charset val="134"/>
      </rPr>
      <t>+</t>
    </r>
    <r>
      <rPr>
        <sz val="10"/>
        <color rgb="FF000000"/>
        <rFont val="宋体"/>
        <charset val="134"/>
      </rPr>
      <t>补丁功能，</t>
    </r>
  </si>
  <si>
    <t>可对病毒、木马、恶意软件等进行查杀，提供主动防御功能；</t>
  </si>
  <si>
    <t>支持终端系统漏洞发现、补丁智能修复等功能；</t>
  </si>
  <si>
    <r>
      <rPr>
        <sz val="10"/>
        <color rgb="FF000000"/>
        <rFont val="宋体"/>
        <charset val="134"/>
      </rPr>
      <t>支持主流</t>
    </r>
    <r>
      <rPr>
        <sz val="10"/>
        <color rgb="FF000000"/>
        <rFont val="Times New Roman"/>
        <charset val="134"/>
      </rPr>
      <t>Windows Server</t>
    </r>
    <r>
      <rPr>
        <sz val="10"/>
        <color rgb="FF000000"/>
        <rFont val="宋体"/>
        <charset val="134"/>
      </rPr>
      <t>操作系统；</t>
    </r>
  </si>
  <si>
    <t>含三年升级维保服务；</t>
  </si>
  <si>
    <r>
      <rPr>
        <sz val="10"/>
        <color rgb="FF000000"/>
        <rFont val="Times New Roman"/>
        <charset val="134"/>
      </rPr>
      <t>Linux</t>
    </r>
    <r>
      <rPr>
        <sz val="10"/>
        <color rgb="FF000000"/>
        <rFont val="宋体"/>
        <charset val="134"/>
      </rPr>
      <t>服务器客户端软件防病毒模块新增：包含</t>
    </r>
    <r>
      <rPr>
        <sz val="10"/>
        <color rgb="FF000000"/>
        <rFont val="Times New Roman"/>
        <charset val="134"/>
      </rPr>
      <t>30</t>
    </r>
    <r>
      <rPr>
        <sz val="10"/>
        <color rgb="FF000000"/>
        <rFont val="宋体"/>
        <charset val="134"/>
      </rPr>
      <t>点防病毒功能，</t>
    </r>
  </si>
  <si>
    <r>
      <rPr>
        <sz val="10"/>
        <color rgb="FF000000"/>
        <rFont val="宋体"/>
        <charset val="134"/>
      </rPr>
      <t>支持多引擎协同，可对病毒、木马、恶意软件等进行查杀，提供主动防御功能。支持主流</t>
    </r>
    <r>
      <rPr>
        <sz val="10"/>
        <color rgb="FF000000"/>
        <rFont val="Times New Roman"/>
        <charset val="134"/>
      </rPr>
      <t>Linux</t>
    </r>
    <r>
      <rPr>
        <sz val="10"/>
        <color rgb="FF000000"/>
        <rFont val="宋体"/>
        <charset val="134"/>
      </rPr>
      <t>服务期操作系统，</t>
    </r>
  </si>
  <si>
    <t>零信任安全管理系统</t>
  </si>
  <si>
    <r>
      <rPr>
        <sz val="10"/>
        <color rgb="FF000000"/>
        <rFont val="宋体"/>
        <charset val="134"/>
      </rPr>
      <t>零信任控制中心</t>
    </r>
    <r>
      <rPr>
        <sz val="10"/>
        <color rgb="FF000000"/>
        <rFont val="Times New Roman"/>
        <charset val="134"/>
      </rPr>
      <t>SDPC</t>
    </r>
    <r>
      <rPr>
        <sz val="10"/>
        <color rgb="FF000000"/>
        <rFont val="宋体"/>
        <charset val="134"/>
      </rPr>
      <t>：最大并发用户数</t>
    </r>
    <r>
      <rPr>
        <sz val="10"/>
        <color rgb="FF000000"/>
        <rFont val="Times New Roman"/>
        <charset val="134"/>
      </rPr>
      <t>≥2500</t>
    </r>
    <r>
      <rPr>
        <sz val="10"/>
        <color rgb="FF000000"/>
        <rFont val="宋体"/>
        <charset val="134"/>
      </rPr>
      <t>；</t>
    </r>
  </si>
  <si>
    <r>
      <rPr>
        <sz val="10"/>
        <color rgb="FF000000"/>
        <rFont val="宋体"/>
        <charset val="134"/>
      </rPr>
      <t>规格：</t>
    </r>
    <r>
      <rPr>
        <sz val="10"/>
        <color rgb="FF000000"/>
        <rFont val="Times New Roman"/>
        <charset val="134"/>
      </rPr>
      <t>≥1U</t>
    </r>
    <r>
      <rPr>
        <sz val="10"/>
        <color rgb="FF000000"/>
        <rFont val="宋体"/>
        <charset val="134"/>
      </rPr>
      <t>；</t>
    </r>
  </si>
  <si>
    <r>
      <rPr>
        <sz val="10"/>
        <color rgb="FF000000"/>
        <rFont val="宋体"/>
        <charset val="134"/>
      </rPr>
      <t>内存：</t>
    </r>
    <r>
      <rPr>
        <sz val="10"/>
        <color rgb="FF000000"/>
        <rFont val="Times New Roman"/>
        <charset val="134"/>
      </rPr>
      <t>≥16G</t>
    </r>
    <r>
      <rPr>
        <sz val="10"/>
        <color rgb="FF000000"/>
        <rFont val="宋体"/>
        <charset val="134"/>
      </rPr>
      <t>；</t>
    </r>
  </si>
  <si>
    <t>电源：单电源；</t>
  </si>
  <si>
    <r>
      <rPr>
        <sz val="10"/>
        <color rgb="FF000000"/>
        <rFont val="宋体"/>
        <charset val="134"/>
      </rPr>
      <t>接口：</t>
    </r>
    <r>
      <rPr>
        <sz val="10"/>
        <color rgb="FF000000"/>
        <rFont val="Times New Roman"/>
        <charset val="134"/>
      </rPr>
      <t>≥6</t>
    </r>
    <r>
      <rPr>
        <sz val="10"/>
        <color rgb="FF000000"/>
        <rFont val="宋体"/>
        <charset val="134"/>
      </rPr>
      <t>千兆电口</t>
    </r>
    <r>
      <rPr>
        <sz val="10"/>
        <color rgb="FF000000"/>
        <rFont val="Times New Roman"/>
        <charset val="134"/>
      </rPr>
      <t>+2</t>
    </r>
    <r>
      <rPr>
        <sz val="10"/>
        <color rgb="FF000000"/>
        <rFont val="宋体"/>
        <charset val="134"/>
      </rPr>
      <t>千兆光口</t>
    </r>
    <r>
      <rPr>
        <sz val="10"/>
        <color rgb="FF000000"/>
        <rFont val="Times New Roman"/>
        <charset val="134"/>
      </rPr>
      <t>SFP</t>
    </r>
    <r>
      <rPr>
        <sz val="10"/>
        <color rgb="FF000000"/>
        <rFont val="宋体"/>
        <charset val="134"/>
      </rPr>
      <t>（含光模块）；</t>
    </r>
  </si>
  <si>
    <r>
      <rPr>
        <sz val="10"/>
        <color rgb="FF000000"/>
        <rFont val="宋体"/>
        <charset val="134"/>
      </rPr>
      <t>双机后共含零信任接入授权</t>
    </r>
    <r>
      <rPr>
        <sz val="10"/>
        <color rgb="FF000000"/>
        <rFont val="Times New Roman"/>
        <charset val="134"/>
      </rPr>
      <t>≥800</t>
    </r>
    <r>
      <rPr>
        <sz val="10"/>
        <color rgb="FF000000"/>
        <rFont val="宋体"/>
        <charset val="134"/>
      </rPr>
      <t>个</t>
    </r>
    <r>
      <rPr>
        <sz val="10"/>
        <color rgb="FF000000"/>
        <rFont val="Times New Roman"/>
        <charset val="134"/>
      </rPr>
      <t>;</t>
    </r>
  </si>
  <si>
    <t>支持国密算法加密</t>
  </si>
  <si>
    <r>
      <rPr>
        <sz val="10"/>
        <color rgb="FF000000"/>
        <rFont val="宋体"/>
        <charset val="134"/>
      </rPr>
      <t>产品质保</t>
    </r>
    <r>
      <rPr>
        <sz val="10"/>
        <color rgb="FF000000"/>
        <rFont val="Times New Roman"/>
        <charset val="134"/>
      </rPr>
      <t>3</t>
    </r>
    <r>
      <rPr>
        <sz val="10"/>
        <color rgb="FF000000"/>
        <rFont val="宋体"/>
        <charset val="134"/>
      </rPr>
      <t>年；</t>
    </r>
  </si>
  <si>
    <r>
      <rPr>
        <sz val="10"/>
        <color rgb="FF000000"/>
        <rFont val="宋体"/>
        <charset val="134"/>
      </rPr>
      <t>软件升级</t>
    </r>
    <r>
      <rPr>
        <sz val="10"/>
        <color rgb="FF000000"/>
        <rFont val="Times New Roman"/>
        <charset val="134"/>
      </rPr>
      <t>3</t>
    </r>
    <r>
      <rPr>
        <sz val="10"/>
        <color rgb="FF000000"/>
        <rFont val="宋体"/>
        <charset val="134"/>
      </rPr>
      <t>年；</t>
    </r>
  </si>
  <si>
    <r>
      <rPr>
        <sz val="10"/>
        <color rgb="FF000000"/>
        <rFont val="宋体"/>
        <charset val="134"/>
      </rPr>
      <t>零信任安全代理网关</t>
    </r>
    <r>
      <rPr>
        <sz val="10"/>
        <color rgb="FF000000"/>
        <rFont val="Times New Roman"/>
        <charset val="134"/>
      </rPr>
      <t>Proxy</t>
    </r>
    <r>
      <rPr>
        <sz val="10"/>
        <color rgb="FF000000"/>
        <rFont val="宋体"/>
        <charset val="134"/>
      </rPr>
      <t>：最大理论并发用户数（个）：</t>
    </r>
    <r>
      <rPr>
        <sz val="10"/>
        <color rgb="FF000000"/>
        <rFont val="Times New Roman"/>
        <charset val="134"/>
      </rPr>
      <t>≥1600</t>
    </r>
    <r>
      <rPr>
        <sz val="10"/>
        <color rgb="FF000000"/>
        <rFont val="宋体"/>
        <charset val="134"/>
      </rPr>
      <t>；</t>
    </r>
  </si>
  <si>
    <r>
      <rPr>
        <sz val="10"/>
        <color rgb="FF000000"/>
        <rFont val="宋体"/>
        <charset val="134"/>
      </rPr>
      <t>最大理论</t>
    </r>
    <r>
      <rPr>
        <sz val="10"/>
        <color rgb="FF000000"/>
        <rFont val="Times New Roman"/>
        <charset val="134"/>
      </rPr>
      <t>https</t>
    </r>
    <r>
      <rPr>
        <sz val="10"/>
        <color rgb="FF000000"/>
        <rFont val="宋体"/>
        <charset val="134"/>
      </rPr>
      <t>并发连接数（个）：</t>
    </r>
    <r>
      <rPr>
        <sz val="10"/>
        <color rgb="FF000000"/>
        <rFont val="Times New Roman"/>
        <charset val="134"/>
      </rPr>
      <t>≥60000</t>
    </r>
    <r>
      <rPr>
        <sz val="10"/>
        <color rgb="FF000000"/>
        <rFont val="宋体"/>
        <charset val="134"/>
      </rPr>
      <t>；</t>
    </r>
  </si>
  <si>
    <r>
      <rPr>
        <sz val="10"/>
        <color rgb="FF000000"/>
        <rFont val="宋体"/>
        <charset val="134"/>
      </rPr>
      <t>理论</t>
    </r>
    <r>
      <rPr>
        <sz val="10"/>
        <color rgb="FF000000"/>
        <rFont val="Times New Roman"/>
        <charset val="134"/>
      </rPr>
      <t>https</t>
    </r>
    <r>
      <rPr>
        <sz val="10"/>
        <color rgb="FF000000"/>
        <rFont val="宋体"/>
        <charset val="134"/>
      </rPr>
      <t>新建连接数（个</t>
    </r>
    <r>
      <rPr>
        <sz val="10"/>
        <color rgb="FF000000"/>
        <rFont val="Times New Roman"/>
        <charset val="134"/>
      </rPr>
      <t>/</t>
    </r>
    <r>
      <rPr>
        <sz val="10"/>
        <color rgb="FF000000"/>
        <rFont val="宋体"/>
        <charset val="134"/>
      </rPr>
      <t>秒）：</t>
    </r>
    <r>
      <rPr>
        <sz val="10"/>
        <color rgb="FF000000"/>
        <rFont val="Times New Roman"/>
        <charset val="134"/>
      </rPr>
      <t>≥400</t>
    </r>
    <r>
      <rPr>
        <sz val="10"/>
        <color rgb="FF000000"/>
        <rFont val="宋体"/>
        <charset val="134"/>
      </rPr>
      <t>；</t>
    </r>
  </si>
  <si>
    <r>
      <rPr>
        <sz val="10"/>
        <color rgb="FF000000"/>
        <rFont val="宋体"/>
        <charset val="134"/>
      </rPr>
      <t>内存：</t>
    </r>
    <r>
      <rPr>
        <sz val="10"/>
        <color rgb="FF000000"/>
        <rFont val="Times New Roman"/>
        <charset val="134"/>
      </rPr>
      <t>≥8G</t>
    </r>
    <r>
      <rPr>
        <sz val="10"/>
        <color rgb="FF000000"/>
        <rFont val="宋体"/>
        <charset val="134"/>
      </rPr>
      <t>；</t>
    </r>
  </si>
  <si>
    <t>电源：冗余电源；</t>
  </si>
  <si>
    <r>
      <rPr>
        <sz val="10"/>
        <color rgb="FF000000"/>
        <rFont val="宋体"/>
        <charset val="134"/>
      </rPr>
      <t>接口：</t>
    </r>
    <r>
      <rPr>
        <sz val="10"/>
        <color rgb="FF000000"/>
        <rFont val="Times New Roman"/>
        <charset val="134"/>
      </rPr>
      <t>≥6</t>
    </r>
    <r>
      <rPr>
        <sz val="10"/>
        <color rgb="FF000000"/>
        <rFont val="宋体"/>
        <charset val="134"/>
      </rPr>
      <t>千兆电口</t>
    </r>
    <r>
      <rPr>
        <sz val="10"/>
        <color rgb="FF000000"/>
        <rFont val="Times New Roman"/>
        <charset val="134"/>
      </rPr>
      <t>+4</t>
    </r>
    <r>
      <rPr>
        <sz val="10"/>
        <color rgb="FF000000"/>
        <rFont val="宋体"/>
        <charset val="134"/>
      </rPr>
      <t>千兆光口</t>
    </r>
    <r>
      <rPr>
        <sz val="10"/>
        <color rgb="FF000000"/>
        <rFont val="Times New Roman"/>
        <charset val="134"/>
      </rPr>
      <t>SFP</t>
    </r>
    <r>
      <rPr>
        <sz val="10"/>
        <color rgb="FF000000"/>
        <rFont val="宋体"/>
        <charset val="134"/>
      </rPr>
      <t>（含光模块）；</t>
    </r>
  </si>
  <si>
    <t>数据防泄漏</t>
  </si>
  <si>
    <r>
      <rPr>
        <sz val="10"/>
        <color rgb="FF000000"/>
        <rFont val="宋体"/>
        <charset val="134"/>
      </rPr>
      <t>数据防泄露管理平台（</t>
    </r>
    <r>
      <rPr>
        <sz val="10"/>
        <color rgb="FF000000"/>
        <rFont val="Times New Roman"/>
        <charset val="134"/>
      </rPr>
      <t>50</t>
    </r>
    <r>
      <rPr>
        <sz val="10"/>
        <color rgb="FF000000"/>
        <rFont val="宋体"/>
        <charset val="134"/>
      </rPr>
      <t>个授权）：</t>
    </r>
  </si>
  <si>
    <t>实现在线数据梳理及分类分级；</t>
  </si>
  <si>
    <t>集中下发数据分类识别规则、不同产品模块数据防泄漏策略；数据发现；集中进行敏感数据安全事件监控、处理、审计和统计分析；此模块为数据泄露防护产品的必要组件；通过和其他不同产品模块的配合实现不同场景下的数据泄露防护功能。</t>
  </si>
  <si>
    <t>终端防泄漏软件客户端授权：</t>
  </si>
  <si>
    <t>部署在企业内各计算机终端，发现、识别、监控终端中的敏感数据，对企业数据资产分布、敏感数据的违规存储进行展现，同时对敏感数据的违规使用、扩散等敏感行为进行策略响应控制。</t>
  </si>
  <si>
    <t>默认包含三年维保。</t>
  </si>
  <si>
    <t>应用防护系统</t>
  </si>
  <si>
    <r>
      <rPr>
        <sz val="10"/>
        <color rgb="FF000000"/>
        <rFont val="宋体"/>
        <charset val="134"/>
      </rPr>
      <t>防范方法</t>
    </r>
    <r>
      <rPr>
        <sz val="10"/>
        <color rgb="FF000000"/>
        <rFont val="Times New Roman"/>
        <charset val="134"/>
      </rPr>
      <t>≥2</t>
    </r>
    <r>
      <rPr>
        <sz val="10"/>
        <color rgb="FF000000"/>
        <rFont val="宋体"/>
        <charset val="134"/>
      </rPr>
      <t>；</t>
    </r>
  </si>
  <si>
    <t>网页防篡改系统在站点采用了两种防范方法，实现对静态区域文件和动态区域文件的保护。</t>
  </si>
  <si>
    <r>
      <rPr>
        <sz val="10"/>
        <color rgb="FF000000"/>
        <rFont val="Times New Roman"/>
        <charset val="134"/>
      </rPr>
      <t>l</t>
    </r>
    <r>
      <rPr>
        <sz val="10"/>
        <color rgb="FF000000"/>
        <rFont val="宋体"/>
        <charset val="134"/>
      </rPr>
      <t>防攻击模块：使用</t>
    </r>
    <r>
      <rPr>
        <sz val="10"/>
        <color rgb="FF000000"/>
        <rFont val="Times New Roman"/>
        <charset val="134"/>
      </rPr>
      <t>Web</t>
    </r>
    <r>
      <rPr>
        <sz val="10"/>
        <color rgb="FF000000"/>
        <rFont val="宋体"/>
        <charset val="134"/>
      </rPr>
      <t>容器的第三方安全插件机制实现，可在</t>
    </r>
    <r>
      <rPr>
        <sz val="10"/>
        <color rgb="FF000000"/>
        <rFont val="Times New Roman"/>
        <charset val="134"/>
      </rPr>
      <t>Web</t>
    </r>
    <r>
      <rPr>
        <sz val="10"/>
        <color rgb="FF000000"/>
        <rFont val="宋体"/>
        <charset val="134"/>
      </rPr>
      <t>后台程序处理请求之前获取到所有的请求上下文信息提前过滤，对恶意请求及时拦截。</t>
    </r>
  </si>
  <si>
    <r>
      <rPr>
        <sz val="10"/>
        <color rgb="FF000000"/>
        <rFont val="Times New Roman"/>
        <charset val="134"/>
      </rPr>
      <t>l</t>
    </r>
    <r>
      <rPr>
        <sz val="10"/>
        <color rgb="FF000000"/>
        <rFont val="宋体"/>
        <charset val="134"/>
      </rPr>
      <t>防篡改模块：静态区域文件保护主要是在站点内部通过防篡改模块进行文件实时监控，发现有对文件进行修改，删除等非法操作时，进行保护，并进行报警。</t>
    </r>
  </si>
  <si>
    <t>网页防篡改系统，采取了多层次、多方位、全智能化的安全防范机制，全面地保护站点的安全，为站点提供了高性能、高可靠的安全保护机制。</t>
  </si>
  <si>
    <t>数据动态脱敏</t>
  </si>
  <si>
    <t>硬件参数：</t>
  </si>
  <si>
    <r>
      <rPr>
        <sz val="10"/>
        <color rgb="FF000000"/>
        <rFont val="宋体"/>
        <charset val="134"/>
      </rPr>
      <t>规格</t>
    </r>
    <r>
      <rPr>
        <sz val="10"/>
        <color rgb="FF000000"/>
        <rFont val="Times New Roman"/>
        <charset val="134"/>
      </rPr>
      <t>≥2U</t>
    </r>
    <r>
      <rPr>
        <sz val="10"/>
        <color rgb="FF000000"/>
        <rFont val="宋体"/>
        <charset val="134"/>
      </rPr>
      <t>；</t>
    </r>
  </si>
  <si>
    <r>
      <rPr>
        <sz val="10"/>
        <color rgb="FF000000"/>
        <rFont val="宋体"/>
        <charset val="134"/>
      </rPr>
      <t>电源</t>
    </r>
    <r>
      <rPr>
        <sz val="10"/>
        <color rgb="FF000000"/>
        <rFont val="Times New Roman"/>
        <charset val="134"/>
      </rPr>
      <t>≥2</t>
    </r>
    <r>
      <rPr>
        <sz val="10"/>
        <color rgb="FF000000"/>
        <rFont val="宋体"/>
        <charset val="134"/>
      </rPr>
      <t>；</t>
    </r>
  </si>
  <si>
    <r>
      <rPr>
        <sz val="10"/>
        <color rgb="FF000000"/>
        <rFont val="宋体"/>
        <charset val="134"/>
      </rPr>
      <t>接口</t>
    </r>
    <r>
      <rPr>
        <sz val="10"/>
        <color rgb="FF000000"/>
        <rFont val="Times New Roman"/>
        <charset val="134"/>
      </rPr>
      <t>≥6</t>
    </r>
    <r>
      <rPr>
        <sz val="10"/>
        <color rgb="FF000000"/>
        <rFont val="宋体"/>
        <charset val="134"/>
      </rPr>
      <t>个电口</t>
    </r>
    <r>
      <rPr>
        <sz val="10"/>
        <color rgb="FF000000"/>
        <rFont val="Times New Roman"/>
        <charset val="134"/>
      </rPr>
      <t>(1</t>
    </r>
    <r>
      <rPr>
        <sz val="10"/>
        <color rgb="FF000000"/>
        <rFont val="宋体"/>
        <charset val="134"/>
      </rPr>
      <t>个管理口</t>
    </r>
    <r>
      <rPr>
        <sz val="10"/>
        <color rgb="FF000000"/>
        <rFont val="Times New Roman"/>
        <charset val="134"/>
      </rPr>
      <t>+1</t>
    </r>
    <r>
      <rPr>
        <sz val="10"/>
        <color rgb="FF000000"/>
        <rFont val="宋体"/>
        <charset val="134"/>
      </rPr>
      <t>个</t>
    </r>
    <r>
      <rPr>
        <sz val="10"/>
        <color rgb="FF000000"/>
        <rFont val="Times New Roman"/>
        <charset val="134"/>
      </rPr>
      <t>HA</t>
    </r>
    <r>
      <rPr>
        <sz val="10"/>
        <color rgb="FF000000"/>
        <rFont val="宋体"/>
        <charset val="134"/>
      </rPr>
      <t>口</t>
    </r>
    <r>
      <rPr>
        <sz val="10"/>
        <color rgb="FF000000"/>
        <rFont val="Times New Roman"/>
        <charset val="134"/>
      </rPr>
      <t>+4</t>
    </r>
    <r>
      <rPr>
        <sz val="10"/>
        <color rgb="FF000000"/>
        <rFont val="宋体"/>
        <charset val="134"/>
      </rPr>
      <t>个业务口</t>
    </r>
    <r>
      <rPr>
        <sz val="10"/>
        <color rgb="FF000000"/>
        <rFont val="Times New Roman"/>
        <charset val="134"/>
      </rPr>
      <t>)</t>
    </r>
    <r>
      <rPr>
        <sz val="10"/>
        <color rgb="FF000000"/>
        <rFont val="宋体"/>
        <charset val="134"/>
      </rPr>
      <t>；</t>
    </r>
  </si>
  <si>
    <r>
      <rPr>
        <sz val="10"/>
        <color rgb="FF000000"/>
        <rFont val="宋体"/>
        <charset val="134"/>
      </rPr>
      <t>扩展槽位</t>
    </r>
    <r>
      <rPr>
        <sz val="10"/>
        <color rgb="FF000000"/>
        <rFont val="Times New Roman"/>
        <charset val="134"/>
      </rPr>
      <t>≥2</t>
    </r>
    <r>
      <rPr>
        <sz val="10"/>
        <color rgb="FF000000"/>
        <rFont val="宋体"/>
        <charset val="134"/>
      </rPr>
      <t>；</t>
    </r>
  </si>
  <si>
    <r>
      <rPr>
        <sz val="10"/>
        <color rgb="FF000000"/>
        <rFont val="宋体"/>
        <charset val="134"/>
      </rPr>
      <t>内存</t>
    </r>
    <r>
      <rPr>
        <sz val="10"/>
        <color rgb="FF000000"/>
        <rFont val="Times New Roman"/>
        <charset val="134"/>
      </rPr>
      <t>≥32G</t>
    </r>
  </si>
  <si>
    <r>
      <rPr>
        <sz val="10"/>
        <color rgb="FF000000"/>
        <rFont val="宋体"/>
        <charset val="134"/>
      </rPr>
      <t>存储空间</t>
    </r>
    <r>
      <rPr>
        <sz val="10"/>
        <color rgb="FF000000"/>
        <rFont val="Times New Roman"/>
        <charset val="134"/>
      </rPr>
      <t>≥3T</t>
    </r>
    <r>
      <rPr>
        <sz val="10"/>
        <color rgb="FF000000"/>
        <rFont val="宋体"/>
        <charset val="134"/>
      </rPr>
      <t>；</t>
    </r>
  </si>
  <si>
    <t>软件参数：</t>
  </si>
  <si>
    <r>
      <rPr>
        <sz val="10"/>
        <color rgb="FF000000"/>
        <rFont val="宋体"/>
        <charset val="134"/>
      </rPr>
      <t>基础流量</t>
    </r>
    <r>
      <rPr>
        <sz val="10"/>
        <color rgb="FF000000"/>
        <rFont val="Times New Roman"/>
        <charset val="134"/>
      </rPr>
      <t>≥100Mbps</t>
    </r>
    <r>
      <rPr>
        <sz val="10"/>
        <color rgb="FF000000"/>
        <rFont val="宋体"/>
        <charset val="134"/>
      </rPr>
      <t>；</t>
    </r>
  </si>
  <si>
    <r>
      <rPr>
        <sz val="10"/>
        <color rgb="FF000000"/>
        <rFont val="宋体"/>
        <charset val="134"/>
      </rPr>
      <t>数据库实例</t>
    </r>
    <r>
      <rPr>
        <sz val="10"/>
        <color rgb="FF000000"/>
        <rFont val="Times New Roman"/>
        <charset val="134"/>
      </rPr>
      <t>≥32</t>
    </r>
    <r>
      <rPr>
        <sz val="10"/>
        <color rgb="FF000000"/>
        <rFont val="宋体"/>
        <charset val="134"/>
      </rPr>
      <t>；</t>
    </r>
  </si>
  <si>
    <t>支持身份管理、脱敏策略、操作审计等功能；</t>
  </si>
  <si>
    <t>支持国产化；</t>
  </si>
  <si>
    <r>
      <rPr>
        <sz val="10"/>
        <color rgb="FF000000"/>
        <rFont val="宋体"/>
        <charset val="134"/>
      </rPr>
      <t>支持</t>
    </r>
    <r>
      <rPr>
        <sz val="10"/>
        <color rgb="FF000000"/>
        <rFont val="Times New Roman"/>
        <charset val="134"/>
      </rPr>
      <t>HA</t>
    </r>
    <r>
      <rPr>
        <sz val="10"/>
        <color rgb="FF000000"/>
        <rFont val="宋体"/>
        <charset val="134"/>
      </rPr>
      <t>主备模式；</t>
    </r>
  </si>
  <si>
    <t>支持透明代理部署模式；</t>
  </si>
  <si>
    <t>包含：敏感数据动态脱敏系统；</t>
  </si>
  <si>
    <t>三年维保；</t>
  </si>
  <si>
    <t>运维综合日志管理系统</t>
  </si>
  <si>
    <t>1、升级到最新产品；功能包括资源管理、智能日记等，以及1年运维软件基础实施、环境准备支持、安装、部署、调试、培训、交维、项目文档撰写等服务内容。
2、模块扩展新增:包括健康检查组件及报表功能组件。其中健康检查组件支持基于监控指标的巡检、提供健康检查报告，健康检查任务项的创建数量默认最多50个；报表功能组件提供报表的功能，基于系统内置的报表模板、报表组件可进行自定义配置实现灵活的报表定义与配置。</t>
  </si>
  <si>
    <t>升级</t>
  </si>
  <si>
    <t>云安全</t>
  </si>
  <si>
    <t>2.1</t>
  </si>
  <si>
    <t>2.2</t>
  </si>
  <si>
    <t>边界防火墙服务</t>
  </si>
  <si>
    <t>本次共扩容640Hcore的边界防火墙服务授权许可</t>
  </si>
  <si>
    <t>商用密码应用</t>
  </si>
  <si>
    <t>浏览器密码模块/SSL 密码模块</t>
  </si>
  <si>
    <t>用于PC端用户SSL安全通道建立，服务端安全验证、客户端安全浏览。</t>
  </si>
  <si>
    <t>智能密码钥匙</t>
  </si>
  <si>
    <t>用于数字证书存储、PC终端用户身份认证。（一般购买数字证书时包含）</t>
  </si>
  <si>
    <t>区里统建</t>
  </si>
  <si>
    <t>数据库加密网关</t>
  </si>
  <si>
    <t>用于数据库数据透明加密。</t>
  </si>
  <si>
    <t>综合安全网关</t>
  </si>
  <si>
    <t>用于身份认证、国密SSL安全通道建。</t>
  </si>
  <si>
    <t>签名验签服务器</t>
  </si>
  <si>
    <t>用于身份认证、签名验签。</t>
  </si>
  <si>
    <t>服务器密码机</t>
  </si>
  <si>
    <t>用于密钥产生、密码运算、密钥管理。</t>
  </si>
  <si>
    <t>时间戳服务器</t>
  </si>
  <si>
    <t>用于提供可信时间戳。</t>
  </si>
  <si>
    <t>个人数字证书</t>
  </si>
  <si>
    <t>第三方CA机构颁发，用于个人身份认证</t>
  </si>
  <si>
    <t>张</t>
  </si>
  <si>
    <t>设备/网站数字证书</t>
  </si>
  <si>
    <t>第三方CA机构颁发，用于设备或</t>
  </si>
  <si>
    <t>国密门禁</t>
  </si>
  <si>
    <t>包含门禁管理系统、门禁密钥管理系统、门禁日志审计系统、发卡器、注入器、控制器、人脸识别读卡器、CPU卡、磁力锁、磁力锁支架、闭门器、开关配件等</t>
  </si>
  <si>
    <t>国密监控</t>
  </si>
  <si>
    <t>包含安全视频加密系统、国密硬盘录像机、网络摄像机。</t>
  </si>
  <si>
    <t>智能化配套建设投资估算明细表</t>
  </si>
  <si>
    <t>表05</t>
  </si>
  <si>
    <t>会议室系统显示大屏</t>
  </si>
  <si>
    <t>LED显示屏</t>
  </si>
  <si>
    <t>1.显示屏类型：LED类型采用倒装共阴COB，像素构成1R1G1B，点间距≤1.25mm。
2.箱体内部采用双重辅助连接片设计，可正面调节平整度，可实现快速定位安装；支持模组、电源三合一板均前维护方式；支持热插拔、支持不关屏热拔抢修维护功能；模块支持X/Y/Z方向调节，模组和箱体间采用浮动式连接件设计，可精准调节平整度。
3.最高对比度≥20000:1；白平衡亮度≥800nit（0-100%无级可调，支持自动/手动/程序控制）；可视角度：水平≥175°，垂直≥175°；刷新频率≥3840Hz，采用PWM高清高阶驱动芯片，倍频刷新率提升2/4/8倍，电流增益调节范围1%~199%；智能色温；标准9300K，1000-18000K 可调，调节步长100K；色温误差：色温为9300K时，100%,75%,50%,25%四档电平白场调节色温误差≤100K。
4.电源板与箱体后盖直接接触，热量可通过PCB板直接导入后盖，后盖散热硅胶辅助散热，散热效果好。
5.产品正面防水的等级为IPX5，正面防尘等级为IP6X。</t>
  </si>
  <si>
    <t>㎡</t>
  </si>
  <si>
    <t>发送卡</t>
  </si>
  <si>
    <t>1路HDMI输入，1路DVI输入，USB控制，6路千兆网口输出，230万像素带载</t>
  </si>
  <si>
    <t>屏体结构及包边</t>
  </si>
  <si>
    <t>采用专用钢结构支架，拼接效果好，安装简单，美观轻巧。为保障显示屏的整体平整度及避免钢结构日久变形</t>
  </si>
  <si>
    <t>返看电视</t>
  </si>
  <si>
    <t>65英寸，含支架</t>
  </si>
  <si>
    <t>LED条屏</t>
  </si>
  <si>
    <t>≤P2.5全彩条屏，尺寸：根据现场实际情况定制尺寸，含控制卡、安装结构线缆辅材</t>
  </si>
  <si>
    <t>远程会诊（终端）</t>
  </si>
  <si>
    <t>配套硬件</t>
  </si>
  <si>
    <t>86寸企业智慧屏
定向麦克风
4K视频输入节点</t>
  </si>
  <si>
    <t>扩容实施</t>
  </si>
  <si>
    <t>3号楼二楼到22楼共21间(备份一套硬件)办公示教室进行远程会诊扩容。</t>
  </si>
  <si>
    <t>ICU探视</t>
  </si>
  <si>
    <t>医院3号楼二、七、八层楼的ICU室进行ICU探视系统扩容软、硬件实施费用</t>
  </si>
  <si>
    <t>护士站探视主机</t>
  </si>
  <si>
    <t>尺寸：13.3英寸全高清触摸显示屏
CPU：ARM架构，6核CPU，最高主频为1.8GHz，
旋转角度：屏幕俯仰角度100度调整 
摄像头：内置1080P高清摄像头，自动对焦，画面实时同步
音频：指向数字麦克风、扬声器：功率：4Ω8W、频响：100～24000Hz、2寸防磁喇叭，音频特性、智能数字音频处理、384ms回声抵消、智能动态降噪、全双工、360°智能拾音
网络连接方式：WIFI、以太网，RJ45千兆自适应网口
接口、HDMI IN、HDMI OUT、USB*2
编码：支持4K VP9 and 4K 10bits H265/H264视频编解码 
电源：12V/3A</t>
  </si>
  <si>
    <t>家属探视端</t>
  </si>
  <si>
    <t>尺寸：21.5英寸全高清显示屏，电容式灵敏触摸屏：10点触摸 ，
CPU:CPU&gt;=6核，最高主频不低于1.8GHz
无线网络：支持内置4G/5G模组×1(支持电信、移动、联通三种4G/5G卡)网 
网线接口：LAN口×1、无线WIFI支持双WiFi 2.4G+5G，
接口：RJ45千兆自适应网口、电源接口、HDMI OUT、USB*2、type-C*1、3.5MM耳机插孔*1、TF卡槽接口*1 
编码：支持4K VP9 and 4K 10bits H265/H264视频编解码 
电源：12V/3A</t>
  </si>
  <si>
    <t>位置服务</t>
  </si>
  <si>
    <t>1号楼蓝牙AOA定位基站</t>
  </si>
  <si>
    <t>定位精度：0.3-1.0m
协议标准：蓝牙4.2及以上
频段范围：2.4GHz-2.485GHz
网络接口：10/100M/1000M RJ45
供电方式：IEEE 802.3af POE 48V</t>
  </si>
  <si>
    <t>3号楼蓝牙AOA定位基站</t>
  </si>
  <si>
    <t>软件应用</t>
  </si>
  <si>
    <t>位置服务平台口
地图绘制
地图信息库
导诊小程序
电子围栏
电子点名
自动化巡检</t>
  </si>
  <si>
    <t>五</t>
  </si>
  <si>
    <t>健康宣教信息发布</t>
  </si>
  <si>
    <t>液晶一体机</t>
  </si>
  <si>
    <r>
      <rPr>
        <sz val="10"/>
        <color theme="1"/>
        <rFont val="宋体"/>
        <charset val="134"/>
      </rPr>
      <t>壁挂或吊挂安装，液晶尺寸32英寸，屏显比例16：9，分辨率1366*768；
CPU：ARM 4核；
GPU：2核；
内存：1GB,外存储：eMMC 8GB；
系统：Android；
 整机额定功率≤60W，待机功率≤1W，工作电压220V50Hz，喇叭8</t>
    </r>
    <r>
      <rPr>
        <sz val="10"/>
        <color theme="1"/>
        <rFont val="Calibri"/>
        <charset val="134"/>
      </rPr>
      <t>Ω</t>
    </r>
    <r>
      <rPr>
        <sz val="10"/>
        <color theme="1"/>
        <rFont val="宋体"/>
        <charset val="134"/>
      </rPr>
      <t>5W；
音频接口：Headphone；
数据接口：USB；
通信接口：Ethernet:10/100Mbps；
图片格式：JPEG、BMP、PNG；
音频格式：MP3、WMA、AAC；
视频格式：RMVB、AVI、MPG、MKV、VOB、MP4。</t>
    </r>
  </si>
  <si>
    <r>
      <rPr>
        <sz val="10"/>
        <color theme="1"/>
        <rFont val="宋体"/>
        <charset val="134"/>
      </rPr>
      <t>壁挂或吊挂安装，液晶尺寸55英寸，屏显比例16：9，分辨率1920*1080；
CPU：ARM 4核；
GPU：G51；
内存：2GB；
外存储：eMMC 8GB；
系统：Android ；
整机额定功率≤135W，待机功率≤1W，工作电压220V50Hz，喇叭4</t>
    </r>
    <r>
      <rPr>
        <sz val="10"/>
        <color theme="1"/>
        <rFont val="Calibri"/>
        <charset val="134"/>
      </rPr>
      <t>Ω</t>
    </r>
    <r>
      <rPr>
        <sz val="10"/>
        <color theme="1"/>
        <rFont val="宋体"/>
        <charset val="134"/>
      </rPr>
      <t>8W；
视频接口：HDMI IN；
音频接口：Ear Out；
数据接口：USB；
通信接口：10/100Mbps；
音频格式：MP3/WMA/AAC/OGG；
高清视频格式:RMVB/AVI/MPG/MKV/TS/ASF/FLV/WebM；图片格式：JPEG/BMP/PNG。</t>
    </r>
  </si>
  <si>
    <r>
      <rPr>
        <sz val="10"/>
        <color theme="1"/>
        <rFont val="宋体"/>
        <charset val="134"/>
      </rPr>
      <t>落地安装， 液晶尺寸55英寸*1，屏显比例9：16，分辨率：1920*1080；
CPU：ARM 4核；
GPU：G51；
内存：2GB；
外存储：eMMC 8GB；
系统：Android 8.0；
整机额定功率≤120W*1，待机功率≤1W，工作电压 AC220V 50HZ；
喇叭：4</t>
    </r>
    <r>
      <rPr>
        <sz val="10"/>
        <color theme="1"/>
        <rFont val="Calibri"/>
        <charset val="134"/>
      </rPr>
      <t>Ω</t>
    </r>
    <r>
      <rPr>
        <sz val="10"/>
        <color theme="1"/>
        <rFont val="宋体"/>
        <charset val="134"/>
      </rPr>
      <t>8W；
数据接口：USB；
通信接口：10/100Mbps；
音频格式：MP3/WMA/AAC/OGG；
高清视频格式:RMVB/AVI/MPG/MKV/TS/ASF/FLV/WebM；图片格式：JPEG/BMP/PNG。</t>
    </r>
  </si>
  <si>
    <t>六</t>
  </si>
  <si>
    <t>二次分诊硬件</t>
  </si>
  <si>
    <t>网络液晶一体机（22英寸）</t>
  </si>
  <si>
    <r>
      <rPr>
        <sz val="10"/>
        <color theme="1"/>
        <rFont val="宋体"/>
        <charset val="134"/>
      </rPr>
      <t>壁挂安装，液晶尺寸22英寸，屏显比例16：9，分辨率1920×1080；
CPU：ARM 4核；
GPU：2核；
内存：1GB,外存储：eMMC 8GB；
系统：Android ，整机额定功率≤35W，待机功率≤1W，工作电压220V50Hz，喇叭4</t>
    </r>
    <r>
      <rPr>
        <sz val="10"/>
        <color theme="1"/>
        <rFont val="Calibri"/>
        <charset val="134"/>
      </rPr>
      <t>Ω</t>
    </r>
    <r>
      <rPr>
        <sz val="10"/>
        <color theme="1"/>
        <rFont val="宋体"/>
        <charset val="134"/>
      </rPr>
      <t>2W；
音频接口：Headphone；
数据接口：USB；
通信接口：Ethernet:10/100Mbps；
图片格式：JPEG、BMP、PNG；
音频格式：MP3、WMA、AAC；
视频格式：RMVB、AVI、MPG、MKV、VOB、MP4。</t>
    </r>
  </si>
  <si>
    <t>网络液晶一体机（43英寸）</t>
  </si>
  <si>
    <r>
      <rPr>
        <sz val="10"/>
        <color theme="1"/>
        <rFont val="宋体"/>
        <charset val="134"/>
      </rPr>
      <t>壁挂或吊挂安装，液晶尺寸43英寸，屏显比例16：9，分辨率1920*1080；
CPU：ARM 4核；
GPU：G51；
内存：2GB，外存储：eMMC 8GB；
系统：Android ；
整机额定功率≤100W，待机功率≤1W，工作电压220V50Hz，喇叭4</t>
    </r>
    <r>
      <rPr>
        <sz val="10"/>
        <color theme="1"/>
        <rFont val="Calibri"/>
        <charset val="134"/>
      </rPr>
      <t>Ω</t>
    </r>
    <r>
      <rPr>
        <sz val="10"/>
        <color theme="1"/>
        <rFont val="宋体"/>
        <charset val="134"/>
      </rPr>
      <t>8W；
视频接口：HDMI IN；
音频接口：Ear Out；
数据接口：USB；
通信接口：10/100Mbps；
音频格式：MP3/WMA/AAC/OGG；
视频格式：RMVB/AVI/MPG/MKV/TS/ASF/FLV/WebM；
图片格式：JPEG/BMP/PNG。</t>
    </r>
  </si>
  <si>
    <t>网络液晶一体机（55英寸）</t>
  </si>
  <si>
    <t>智能自助服务终端</t>
  </si>
  <si>
    <r>
      <rPr>
        <sz val="10"/>
        <color theme="1"/>
        <rFont val="宋体"/>
        <charset val="134"/>
      </rPr>
      <t>落地摆放，支持触摸，支持磁条卡，支持条形码扫描，支持打印，液晶尺寸22英寸，屏显比例9：16，分辨率1920×1080；
CPU：ARM 4核；
GPU：2核；
内存：2GB；
外存储：eMMC 8GB；
系统：Android；
整机额定功率≤50W，待机功率≤1W，工作电压220V；
通信接口：Ethernet:10/100Mbps；
喇叭：4</t>
    </r>
    <r>
      <rPr>
        <sz val="10"/>
        <color theme="1"/>
        <rFont val="Calibri"/>
        <charset val="134"/>
      </rPr>
      <t>Ω</t>
    </r>
    <r>
      <rPr>
        <sz val="10"/>
        <color theme="1"/>
        <rFont val="宋体"/>
        <charset val="134"/>
      </rPr>
      <t>/2W；
图片格式：JPEG、BMP、PNG；
音频格式：MP3、WMA、AAC；
视频格式：RMVB、AVI、MPG、MKV、VOB、MP4。</t>
    </r>
  </si>
  <si>
    <t>功放</t>
  </si>
  <si>
    <t>功放尺寸：243*200*66（mm)
麦克风输入：2路
线路输入：2路
输出功率：40w-60w
输出阻抗：4-16欧/100V
频率响应：40-18KHz
总谐波失真：≤0.2%（额定输出功率时）
供电电压：200-240V</t>
  </si>
  <si>
    <t>喇叭</t>
  </si>
  <si>
    <t>喇叭单元6.5寸，功率大小3-6W，安装开孔165mm，外部尺寸198mm*50mm 定压输入70-100v</t>
  </si>
  <si>
    <t>批复金额：113.83万</t>
  </si>
  <si>
    <t>服务器区防火墙</t>
  </si>
  <si>
    <r>
      <rPr>
        <sz val="10"/>
        <color theme="1"/>
        <rFont val="宋体"/>
        <charset val="134"/>
      </rPr>
      <t>1.形态：标准机架式</t>
    </r>
    <r>
      <rPr>
        <sz val="10"/>
        <color rgb="FFFF0000"/>
        <rFont val="宋体"/>
        <charset val="134"/>
      </rPr>
      <t>≥</t>
    </r>
    <r>
      <rPr>
        <sz val="10"/>
        <color theme="1"/>
        <rFont val="宋体"/>
        <charset val="134"/>
      </rPr>
      <t>1U设备；
2.支持2个100G光口，2个40GE光口，20个万兆光口；
3.防火墙吞吐量≥100Gbps，最大并发连接数≥3000万，每秒新建连接数≥100万 ；
4.协议：集传统防火墙、VPN、入侵防御、防病毒、数据防泄漏、带宽管理、Anti-DDoS、URL过滤、反垃圾邮件等多种功能于一身，全局配置视图和一体化策略管理，识别6000+应用，访问控制精度到应用功能；
5.实配：双电源、万兆多模光模块≥4个、100GE多模光模块≥2个、3年威胁防护、3年维保服务</t>
    </r>
  </si>
  <si>
    <t>3号楼服务器区</t>
  </si>
  <si>
    <t xml:space="preserve">需求参数增加如下:
5、提供ACL控制、应用识别与流控、入侵防御、僵尸网络检测、实时漏洞分析识别、WEB应用防护识别、防病毒等功能，能与单位现有安全感知设备做联动；
6、产品支持IPSec VPN智能选路功能，根据线路质量和应用实现自动链路切换选路模式支持智能负载选路、按指定顺序选路、优先使用质量最优的线路、按剩余带宽比例负载。。
7、具备账号全生命周期保护功能，包括用户账号多余入口检测、用户账号弱口令检测、用户账号暴力破解检测、失陷账号检测，防止因账号被暴力破解导致的非法提权情况发生。。
8、产品支持策略生命周期管理功能，支持对安全策略修改的时间、原因、变更类型进行统一管理，便于策略的运维与管理。
9、产品具备勒索防护功能、Cookie攻击防护功能。具备僵尸主机检测功能，僵尸网络特征库不低于128万种，可识别主机的异常外联行为（需提供产品功能截图）。
10、产品内置蜜罐诱捕服务，在防火墙上部署一些作为诱饵的伪装业务，诱捕内外网的攻击行为，并联合云端分析技术溯源和反制，在设备界面可以看到攻击者列表，包含攻击者IP、危险等级、攻击源、地理位置、社交指纹、影响真实业务、攻击次数、最高攻击时间、最近攻击时间（需提供产品功能截图）。
11、产品应具备独立的勒索病毒防护模块，非普通防病毒功能，支持对特定的业务进行勒索风险自动化评估，并依据评估结果自动生成防护策略（需提供产品功能截图）。
12、产品可识别IT、OT、IoT混合资产，获取IP、MAC、操作系统、类型、厂商等信息，终端类型包括但不限于：PC、瘦客户机、手机、平板、交换机、路由器、防火墙、无线控制器、服务器、摄像头、门禁、打印机、投影仪、VOIP设备、条形码扫描仪、医学图像打印机、呼吸机、心电图仪、监护仪、放射系统等IoT资产（需提供产品功能截图）。"
13、支持展示终端资产列表，可查看终端指纹信息和状态，如IP、MAC、类型、系统、厂商、终端名称、在线状态、审核状态等
14、产品内置不低于16000种漏洞规则，同时支持在控制台界面通过漏洞ID、漏洞名称、危险等级、漏洞CVE标识、漏洞描述等条件查询漏洞特征信息，支持用户自定义IPS规则。
15、支持被动监测和主动扫描两种资产识别方式，可梳理离线资产、高危端口开放、冗余端口等安全风险；同时通过可视化的拓扑关系图，直观地展示资产和资产之间的访问关系、访问细节协议端口等信息。
16、产品支持对压缩病毒文件进行检测和拦截，压缩层数支持15层及以上。
17、支持展示终端资产列表，可查看终端指纹信息和状态，如IP、MAC、类型、系统、厂商、终端名称、在线状态、审核状态等。  </t>
  </si>
  <si>
    <t>服务器区接入交换机</t>
  </si>
  <si>
    <t>杀毒软件PC客户端扩容</t>
  </si>
  <si>
    <r>
      <rPr>
        <sz val="10"/>
        <color theme="1"/>
        <rFont val="宋体"/>
        <charset val="134"/>
      </rPr>
      <t>包含</t>
    </r>
    <r>
      <rPr>
        <sz val="10"/>
        <color theme="1"/>
        <rFont val="Times New Roman"/>
        <charset val="134"/>
      </rPr>
      <t>PC</t>
    </r>
    <r>
      <rPr>
        <sz val="10"/>
        <color theme="1"/>
        <rFont val="宋体"/>
        <charset val="134"/>
      </rPr>
      <t>客户端软件扩容</t>
    </r>
    <r>
      <rPr>
        <sz val="10"/>
        <color theme="1"/>
        <rFont val="Times New Roman"/>
        <charset val="134"/>
      </rPr>
      <t>license</t>
    </r>
    <r>
      <rPr>
        <sz val="10"/>
        <color theme="1"/>
        <rFont val="宋体"/>
        <charset val="134"/>
      </rPr>
      <t>授权，含防病毒</t>
    </r>
    <r>
      <rPr>
        <sz val="10"/>
        <color theme="1"/>
        <rFont val="Times New Roman"/>
        <charset val="134"/>
      </rPr>
      <t>+</t>
    </r>
    <r>
      <rPr>
        <sz val="10"/>
        <color theme="1"/>
        <rFont val="宋体"/>
        <charset val="134"/>
      </rPr>
      <t>补丁</t>
    </r>
    <r>
      <rPr>
        <sz val="10"/>
        <color theme="1"/>
        <rFont val="Times New Roman"/>
        <charset val="134"/>
      </rPr>
      <t>+</t>
    </r>
    <r>
      <rPr>
        <sz val="10"/>
        <color theme="1"/>
        <rFont val="宋体"/>
        <charset val="134"/>
      </rPr>
      <t>运维管控</t>
    </r>
    <r>
      <rPr>
        <sz val="10"/>
        <color theme="1"/>
        <rFont val="Times New Roman"/>
        <charset val="134"/>
      </rPr>
      <t>+</t>
    </r>
    <r>
      <rPr>
        <sz val="10"/>
        <color theme="1"/>
        <rFont val="宋体"/>
        <charset val="134"/>
      </rPr>
      <t>移动存储</t>
    </r>
    <r>
      <rPr>
        <sz val="10"/>
        <color theme="1"/>
        <rFont val="Times New Roman"/>
        <charset val="134"/>
      </rPr>
      <t>+XP</t>
    </r>
    <r>
      <rPr>
        <sz val="10"/>
        <color theme="1"/>
        <rFont val="宋体"/>
        <charset val="134"/>
      </rPr>
      <t>遁甲功能；</t>
    </r>
    <r>
      <rPr>
        <sz val="10"/>
        <color theme="1"/>
        <rFont val="Times New Roman"/>
        <charset val="134"/>
      </rPr>
      <t xml:space="preserve">
</t>
    </r>
    <r>
      <rPr>
        <sz val="10"/>
        <color theme="1"/>
        <rFont val="宋体"/>
        <charset val="134"/>
      </rPr>
      <t>可扩展其它操作系统平台和其它功能；</t>
    </r>
    <r>
      <rPr>
        <sz val="10"/>
        <color theme="1"/>
        <rFont val="Times New Roman"/>
        <charset val="134"/>
      </rPr>
      <t xml:space="preserve">
</t>
    </r>
    <r>
      <rPr>
        <sz val="10"/>
        <color theme="1"/>
        <rFont val="宋体"/>
        <charset val="134"/>
      </rPr>
      <t>防病毒的病毒查杀引擎包括云查杀引擎、</t>
    </r>
    <r>
      <rPr>
        <sz val="10"/>
        <color theme="1"/>
        <rFont val="Times New Roman"/>
        <charset val="134"/>
      </rPr>
      <t>AVE</t>
    </r>
    <r>
      <rPr>
        <sz val="10"/>
        <color theme="1"/>
        <rFont val="宋体"/>
        <charset val="134"/>
      </rPr>
      <t>、</t>
    </r>
    <r>
      <rPr>
        <sz val="10"/>
        <color theme="1"/>
        <rFont val="Times New Roman"/>
        <charset val="134"/>
      </rPr>
      <t>QEX</t>
    </r>
    <r>
      <rPr>
        <sz val="10"/>
        <color theme="1"/>
        <rFont val="宋体"/>
        <charset val="134"/>
      </rPr>
      <t>、</t>
    </r>
    <r>
      <rPr>
        <sz val="10"/>
        <color theme="1"/>
        <rFont val="Times New Roman"/>
        <charset val="134"/>
      </rPr>
      <t>QVM</t>
    </r>
    <r>
      <rPr>
        <sz val="10"/>
        <color theme="1"/>
        <rFont val="宋体"/>
        <charset val="134"/>
      </rPr>
      <t>等引擎，支持多引擎的协同工作对病毒、木马、恶意软件、引导区病毒、</t>
    </r>
    <r>
      <rPr>
        <sz val="10"/>
        <color theme="1"/>
        <rFont val="Times New Roman"/>
        <charset val="134"/>
      </rPr>
      <t>BIOS</t>
    </r>
    <r>
      <rPr>
        <sz val="10"/>
        <color theme="1"/>
        <rFont val="宋体"/>
        <charset val="134"/>
      </rPr>
      <t>病毒等进行查杀，提供主动防御系统防护等功能；</t>
    </r>
    <r>
      <rPr>
        <sz val="10"/>
        <color theme="1"/>
        <rFont val="Times New Roman"/>
        <charset val="134"/>
      </rPr>
      <t xml:space="preserve">
</t>
    </r>
    <r>
      <rPr>
        <sz val="10"/>
        <color theme="1"/>
        <rFont val="宋体"/>
        <charset val="134"/>
      </rPr>
      <t>补丁管理功能，支持对全网终端系统漏洞发现、补丁智能修复、强制修复等、蓝屏修复、补丁分发流量控制、客户端</t>
    </r>
    <r>
      <rPr>
        <sz val="10"/>
        <color theme="1"/>
        <rFont val="Times New Roman"/>
        <charset val="134"/>
      </rPr>
      <t>P2P</t>
    </r>
    <r>
      <rPr>
        <sz val="10"/>
        <color theme="1"/>
        <rFont val="宋体"/>
        <charset val="134"/>
      </rPr>
      <t>补丁分发加速等功能；</t>
    </r>
    <r>
      <rPr>
        <sz val="10"/>
        <color theme="1"/>
        <rFont val="Times New Roman"/>
        <charset val="134"/>
      </rPr>
      <t xml:space="preserve">
</t>
    </r>
    <r>
      <rPr>
        <sz val="10"/>
        <color theme="1"/>
        <rFont val="宋体"/>
        <charset val="134"/>
      </rPr>
      <t>运维管控功能，支持对终端上传下载速度与流量进行监控；</t>
    </r>
    <r>
      <rPr>
        <sz val="10"/>
        <color theme="1"/>
        <rFont val="Times New Roman"/>
        <charset val="134"/>
      </rPr>
      <t xml:space="preserve">
</t>
    </r>
    <r>
      <rPr>
        <sz val="10"/>
        <color theme="1"/>
        <rFont val="宋体"/>
        <charset val="134"/>
      </rPr>
      <t>支持对各种外接设备进行外联控制，并根据违规外联发生时内外网连接状态分别设置违规处理措施；</t>
    </r>
    <r>
      <rPr>
        <sz val="10"/>
        <color theme="1"/>
        <rFont val="Times New Roman"/>
        <charset val="134"/>
      </rPr>
      <t xml:space="preserve">
</t>
    </r>
    <r>
      <rPr>
        <sz val="10"/>
        <color theme="1"/>
        <rFont val="宋体"/>
        <charset val="134"/>
      </rPr>
      <t>支持终端进程的黑白红名单设置；</t>
    </r>
    <r>
      <rPr>
        <sz val="10"/>
        <color theme="1"/>
        <rFont val="Times New Roman"/>
        <charset val="134"/>
      </rPr>
      <t xml:space="preserve">
</t>
    </r>
    <r>
      <rPr>
        <sz val="10"/>
        <color theme="1"/>
        <rFont val="宋体"/>
        <charset val="134"/>
      </rPr>
      <t>支持网址黑白名单策略；</t>
    </r>
    <r>
      <rPr>
        <sz val="10"/>
        <color theme="1"/>
        <rFont val="Times New Roman"/>
        <charset val="134"/>
      </rPr>
      <t xml:space="preserve">
</t>
    </r>
    <r>
      <rPr>
        <sz val="10"/>
        <color theme="1"/>
        <rFont val="宋体"/>
        <charset val="134"/>
      </rPr>
      <t>支持对终端各种外设、接口设置使用权限；</t>
    </r>
    <r>
      <rPr>
        <sz val="10"/>
        <color theme="1"/>
        <rFont val="Times New Roman"/>
        <charset val="134"/>
      </rPr>
      <t xml:space="preserve">
</t>
    </r>
    <r>
      <rPr>
        <sz val="10"/>
        <color theme="1"/>
        <rFont val="宋体"/>
        <charset val="134"/>
      </rPr>
      <t>含三年升级维保服务。</t>
    </r>
  </si>
  <si>
    <t>3号楼终端</t>
  </si>
  <si>
    <t>杀毒软件服务器扩容</t>
  </si>
  <si>
    <t>服务器软件防病毒模块新增：包含服务器客户端软件防病毒模块license授权，新增防病毒功能；
支持多引擎协同，可对病毒、木马、恶意软件等进行查杀，提供主动防御功能。支持主流服务器操作系统及信创系统，
含三年升级维保服务。</t>
  </si>
  <si>
    <t>手写信息数字签名</t>
  </si>
  <si>
    <t>批复金额：237039.5</t>
  </si>
  <si>
    <t>手写信息数字签名板</t>
  </si>
  <si>
    <t>1.显示屏尺寸 10.1寸
2.显示屏类型 TFT LCD
3.屏幕比率 16:10
4.屏幕分辨率 1280*800
5.电源 USB接口 5V 1A
6.接口类型 USB接口
7.指纹采集模块 电容式，解析度500DPI
8.手写笔书写寿命 不小于50万次</t>
  </si>
</sst>
</file>

<file path=xl/styles.xml><?xml version="1.0" encoding="utf-8"?>
<styleSheet xmlns="http://schemas.openxmlformats.org/spreadsheetml/2006/main">
  <numFmts count="1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804]* #,##0_ ;_ [$￥-804]* \-#,##0_ ;_ [$￥-804]* &quot;-&quot;??_ ;_ @_ "/>
    <numFmt numFmtId="177" formatCode="[DBNum2][$RMB]General;[Red][DBNum2][$RMB]General"/>
    <numFmt numFmtId="178" formatCode="_-[$￥-804]* #,##0.00_ ;_-[$￥-804]* \-#,##0.00\ ;_-[$￥-804]* &quot;-&quot;??_ ;_-@_ "/>
    <numFmt numFmtId="179" formatCode="_(\¥* #,##0.00_);_(\¥* \(#,##0.00\);_(\¥* &quot;-&quot;??_);_(@_)"/>
    <numFmt numFmtId="180" formatCode="_ \¥* #,##0.00_ ;_ \¥* \-#,##0.00_ ;_ \¥* &quot;-&quot;??_ ;_ @_ "/>
    <numFmt numFmtId="181" formatCode="0.00_ "/>
    <numFmt numFmtId="182" formatCode="0.00_);[Red]\(0.00\)"/>
    <numFmt numFmtId="183" formatCode="#,##0.00;[Red]#,##0.00"/>
    <numFmt numFmtId="184" formatCode="#,##0.00_ "/>
    <numFmt numFmtId="185" formatCode="0_);[Red]\(0\)"/>
  </numFmts>
  <fonts count="58">
    <font>
      <sz val="11"/>
      <color theme="1"/>
      <name val="等线"/>
      <charset val="134"/>
      <scheme val="minor"/>
    </font>
    <font>
      <b/>
      <sz val="11"/>
      <color theme="1"/>
      <name val="宋体"/>
      <charset val="134"/>
    </font>
    <font>
      <b/>
      <sz val="10"/>
      <name val="宋体"/>
      <charset val="134"/>
    </font>
    <font>
      <b/>
      <sz val="10"/>
      <color rgb="FF000000"/>
      <name val="宋体"/>
      <charset val="134"/>
    </font>
    <font>
      <b/>
      <sz val="10"/>
      <color theme="1"/>
      <name val="宋体"/>
      <charset val="134"/>
    </font>
    <font>
      <sz val="10"/>
      <name val="宋体"/>
      <charset val="134"/>
    </font>
    <font>
      <sz val="10"/>
      <color theme="1"/>
      <name val="宋体"/>
      <charset val="134"/>
    </font>
    <font>
      <b/>
      <sz val="16"/>
      <color theme="1"/>
      <name val="宋体"/>
      <charset val="134"/>
    </font>
    <font>
      <sz val="10"/>
      <color rgb="FF000000"/>
      <name val="宋体"/>
      <charset val="134"/>
    </font>
    <font>
      <sz val="9"/>
      <color rgb="FF000000"/>
      <name val="Times New Roman"/>
      <charset val="134"/>
    </font>
    <font>
      <sz val="16"/>
      <color theme="1"/>
      <name val="等线"/>
      <charset val="134"/>
      <scheme val="minor"/>
    </font>
    <font>
      <sz val="11"/>
      <color theme="1"/>
      <name val="宋体"/>
      <charset val="134"/>
    </font>
    <font>
      <sz val="10"/>
      <color rgb="FFFF0000"/>
      <name val="宋体"/>
      <charset val="134"/>
    </font>
    <font>
      <sz val="10"/>
      <color rgb="FF000000"/>
      <name val="Times New Roman"/>
      <charset val="134"/>
    </font>
    <font>
      <sz val="10"/>
      <color theme="1"/>
      <name val="Times New Roman"/>
      <charset val="134"/>
    </font>
    <font>
      <b/>
      <sz val="11"/>
      <name val="宋体"/>
      <charset val="134"/>
    </font>
    <font>
      <sz val="8"/>
      <color theme="1"/>
      <name val="宋体"/>
      <charset val="134"/>
    </font>
    <font>
      <b/>
      <sz val="11"/>
      <name val="等线"/>
      <charset val="134"/>
      <scheme val="minor"/>
    </font>
    <font>
      <sz val="11"/>
      <name val="等线"/>
      <charset val="134"/>
      <scheme val="minor"/>
    </font>
    <font>
      <sz val="16"/>
      <color theme="1"/>
      <name val="宋体"/>
      <charset val="134"/>
    </font>
    <font>
      <sz val="11"/>
      <name val="宋体"/>
      <charset val="134"/>
    </font>
    <font>
      <b/>
      <sz val="10"/>
      <color rgb="FF000000"/>
      <name val="Times New Roman"/>
      <charset val="134"/>
    </font>
    <font>
      <sz val="10"/>
      <color rgb="FFFF0000"/>
      <name val="Times New Roman"/>
      <charset val="134"/>
    </font>
    <font>
      <b/>
      <sz val="10"/>
      <color rgb="FFFF0000"/>
      <name val="Times New Roman"/>
      <charset val="134"/>
    </font>
    <font>
      <b/>
      <sz val="10"/>
      <color rgb="FFFF0000"/>
      <name val="宋体"/>
      <charset val="134"/>
    </font>
    <font>
      <sz val="10"/>
      <color theme="1"/>
      <name val="等线"/>
      <charset val="134"/>
      <scheme val="minor"/>
    </font>
    <font>
      <b/>
      <sz val="9"/>
      <color theme="1"/>
      <name val="宋体"/>
      <charset val="134"/>
    </font>
    <font>
      <sz val="9"/>
      <color theme="1"/>
      <name val="宋体"/>
      <charset val="134"/>
    </font>
    <font>
      <b/>
      <sz val="10"/>
      <color theme="1"/>
      <name val="等线"/>
      <charset val="134"/>
      <scheme val="minor"/>
    </font>
    <font>
      <sz val="11"/>
      <color rgb="FFFF0000"/>
      <name val="等线"/>
      <charset val="134"/>
      <scheme val="minor"/>
    </font>
    <font>
      <sz val="6"/>
      <color rgb="FFFF0000"/>
      <name val="等线"/>
      <charset val="134"/>
      <scheme val="minor"/>
    </font>
    <font>
      <sz val="11"/>
      <color theme="1"/>
      <name val="等线"/>
      <charset val="0"/>
      <scheme val="minor"/>
    </font>
    <font>
      <sz val="11"/>
      <color rgb="FF3F3F76"/>
      <name val="等线"/>
      <charset val="0"/>
      <scheme val="minor"/>
    </font>
    <font>
      <sz val="12"/>
      <color theme="1"/>
      <name val="等线"/>
      <charset val="134"/>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sz val="11"/>
      <color indexed="8"/>
      <name val="宋体"/>
      <charset val="134"/>
    </font>
    <font>
      <b/>
      <sz val="11"/>
      <color theme="3"/>
      <name val="等线"/>
      <charset val="134"/>
      <scheme val="minor"/>
    </font>
    <font>
      <sz val="11"/>
      <color rgb="FFFF0000"/>
      <name val="等线"/>
      <charset val="0"/>
      <scheme val="minor"/>
    </font>
    <font>
      <sz val="12"/>
      <name val="Times New Roman"/>
      <charset val="134"/>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2"/>
      <name val="宋体"/>
      <charset val="134"/>
    </font>
    <font>
      <sz val="11"/>
      <color rgb="FFFA7D00"/>
      <name val="等线"/>
      <charset val="0"/>
      <scheme val="minor"/>
    </font>
    <font>
      <b/>
      <sz val="11"/>
      <color theme="1"/>
      <name val="等线"/>
      <charset val="0"/>
      <scheme val="minor"/>
    </font>
    <font>
      <sz val="11"/>
      <color rgb="FF006100"/>
      <name val="等线"/>
      <charset val="134"/>
      <scheme val="minor"/>
    </font>
    <font>
      <sz val="11"/>
      <color rgb="FF9C6500"/>
      <name val="等线"/>
      <charset val="0"/>
      <scheme val="minor"/>
    </font>
    <font>
      <sz val="11"/>
      <color indexed="8"/>
      <name val="等线"/>
      <charset val="134"/>
      <scheme val="minor"/>
    </font>
    <font>
      <sz val="10"/>
      <color theme="1"/>
      <name val="Calibri"/>
      <charset val="134"/>
    </font>
    <font>
      <sz val="10"/>
      <name val="等线"/>
      <charset val="134"/>
      <scheme val="minor"/>
    </font>
    <font>
      <sz val="10"/>
      <color theme="1"/>
      <name val="Arial"/>
      <charset val="134"/>
    </font>
  </fonts>
  <fills count="42">
    <fill>
      <patternFill patternType="none"/>
    </fill>
    <fill>
      <patternFill patternType="gray125"/>
    </fill>
    <fill>
      <patternFill patternType="solid">
        <fgColor theme="0" tint="-0.249977111117893"/>
        <bgColor indexed="64"/>
      </patternFill>
    </fill>
    <fill>
      <patternFill patternType="solid">
        <fgColor theme="2"/>
        <bgColor indexed="64"/>
      </patternFill>
    </fill>
    <fill>
      <patternFill patternType="solid">
        <fgColor theme="0"/>
        <bgColor indexed="64"/>
      </patternFill>
    </fill>
    <fill>
      <patternFill patternType="solid">
        <fgColor theme="4"/>
        <bgColor indexed="64"/>
      </patternFill>
    </fill>
    <fill>
      <patternFill patternType="solid">
        <fgColor rgb="FFFFFF00"/>
        <bgColor indexed="64"/>
      </patternFill>
    </fill>
    <fill>
      <patternFill patternType="solid">
        <fgColor rgb="FFFFFFFF"/>
        <bgColor indexed="64"/>
      </patternFill>
    </fill>
    <fill>
      <patternFill patternType="solid">
        <fgColor rgb="FF00B0F0"/>
        <bgColor indexed="64"/>
      </patternFill>
    </fill>
    <fill>
      <patternFill patternType="solid">
        <fgColor rgb="FFFF0000"/>
        <bgColor indexed="64"/>
      </patternFill>
    </fill>
    <fill>
      <patternFill patternType="solid">
        <fgColor rgb="FFD0CECE"/>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tint="0.799340800195319"/>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auto="1"/>
      </left>
      <right/>
      <top/>
      <bottom style="medium">
        <color auto="1"/>
      </bottom>
      <diagonal/>
    </border>
    <border>
      <left style="medium">
        <color auto="1"/>
      </left>
      <right/>
      <top/>
      <bottom/>
      <diagonal/>
    </border>
    <border>
      <left style="medium">
        <color auto="1"/>
      </left>
      <right/>
      <top style="medium">
        <color auto="1"/>
      </top>
      <bottom/>
      <diagonal/>
    </border>
    <border>
      <left style="medium">
        <color auto="1"/>
      </left>
      <right style="medium">
        <color auto="1"/>
      </right>
      <top style="medium">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3">
    <xf numFmtId="0" fontId="0" fillId="0" borderId="0"/>
    <xf numFmtId="42" fontId="0" fillId="0" borderId="0" applyFont="0" applyFill="0" applyBorder="0" applyAlignment="0" applyProtection="0">
      <alignment vertical="center"/>
    </xf>
    <xf numFmtId="177" fontId="20" fillId="0" borderId="0">
      <alignment vertical="center"/>
    </xf>
    <xf numFmtId="0" fontId="31" fillId="11" borderId="0" applyNumberFormat="0" applyBorder="0" applyAlignment="0" applyProtection="0">
      <alignment vertical="center"/>
    </xf>
    <xf numFmtId="0" fontId="32" fillId="12" borderId="22" applyNumberFormat="0" applyAlignment="0" applyProtection="0">
      <alignment vertical="center"/>
    </xf>
    <xf numFmtId="44" fontId="0" fillId="0" borderId="0" applyFont="0" applyFill="0" applyBorder="0" applyAlignment="0" applyProtection="0">
      <alignment vertical="center"/>
    </xf>
    <xf numFmtId="176" fontId="33" fillId="0" borderId="0">
      <alignment vertical="center"/>
    </xf>
    <xf numFmtId="41" fontId="0" fillId="0" borderId="0" applyFont="0" applyFill="0" applyBorder="0" applyAlignment="0" applyProtection="0">
      <alignment vertical="center"/>
    </xf>
    <xf numFmtId="0" fontId="31" fillId="13" borderId="0" applyNumberFormat="0" applyBorder="0" applyAlignment="0" applyProtection="0">
      <alignment vertical="center"/>
    </xf>
    <xf numFmtId="0" fontId="34" fillId="14" borderId="0" applyNumberFormat="0" applyBorder="0" applyAlignment="0" applyProtection="0">
      <alignment vertical="center"/>
    </xf>
    <xf numFmtId="43" fontId="0" fillId="0" borderId="0" applyFont="0" applyFill="0" applyBorder="0" applyAlignment="0" applyProtection="0">
      <alignment vertical="center"/>
    </xf>
    <xf numFmtId="0" fontId="35" fillId="15" borderId="0" applyNumberFormat="0" applyBorder="0" applyAlignment="0" applyProtection="0">
      <alignment vertical="center"/>
    </xf>
    <xf numFmtId="0" fontId="36" fillId="0" borderId="0" applyNumberFormat="0" applyFill="0" applyBorder="0" applyAlignment="0" applyProtection="0">
      <alignment vertical="center"/>
    </xf>
    <xf numFmtId="9"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0" fillId="16" borderId="23" applyNumberFormat="0" applyFont="0" applyAlignment="0" applyProtection="0">
      <alignment vertical="center"/>
    </xf>
    <xf numFmtId="0" fontId="38" fillId="0" borderId="0">
      <alignment vertical="center"/>
    </xf>
    <xf numFmtId="0" fontId="35" fillId="17" borderId="0" applyNumberFormat="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xf numFmtId="0" fontId="42" fillId="0" borderId="0" applyNumberFormat="0" applyFill="0" applyBorder="0" applyAlignment="0" applyProtection="0">
      <alignment vertical="center"/>
    </xf>
    <xf numFmtId="176" fontId="33" fillId="0" borderId="0">
      <alignment vertical="center"/>
    </xf>
    <xf numFmtId="0" fontId="43" fillId="0" borderId="0" applyNumberFormat="0" applyFill="0" applyBorder="0" applyAlignment="0" applyProtection="0">
      <alignment vertical="center"/>
    </xf>
    <xf numFmtId="0" fontId="44" fillId="0" borderId="24" applyNumberFormat="0" applyFill="0" applyAlignment="0" applyProtection="0">
      <alignment vertical="center"/>
    </xf>
    <xf numFmtId="0" fontId="45" fillId="0" borderId="24" applyNumberFormat="0" applyFill="0" applyAlignment="0" applyProtection="0">
      <alignment vertical="center"/>
    </xf>
    <xf numFmtId="0" fontId="35" fillId="18" borderId="0" applyNumberFormat="0" applyBorder="0" applyAlignment="0" applyProtection="0">
      <alignment vertical="center"/>
    </xf>
    <xf numFmtId="0" fontId="39" fillId="0" borderId="25" applyNumberFormat="0" applyFill="0" applyAlignment="0" applyProtection="0">
      <alignment vertical="center"/>
    </xf>
    <xf numFmtId="0" fontId="35" fillId="19" borderId="0" applyNumberFormat="0" applyBorder="0" applyAlignment="0" applyProtection="0">
      <alignment vertical="center"/>
    </xf>
    <xf numFmtId="0" fontId="46" fillId="20" borderId="26" applyNumberFormat="0" applyAlignment="0" applyProtection="0">
      <alignment vertical="center"/>
    </xf>
    <xf numFmtId="0" fontId="47" fillId="20" borderId="22" applyNumberFormat="0" applyAlignment="0" applyProtection="0">
      <alignment vertical="center"/>
    </xf>
    <xf numFmtId="0" fontId="48" fillId="21" borderId="27" applyNumberFormat="0" applyAlignment="0" applyProtection="0">
      <alignment vertical="center"/>
    </xf>
    <xf numFmtId="0" fontId="0" fillId="22" borderId="0" applyNumberFormat="0" applyBorder="0" applyAlignment="0" applyProtection="0">
      <alignment vertical="center"/>
    </xf>
    <xf numFmtId="0" fontId="0" fillId="0" borderId="0"/>
    <xf numFmtId="0" fontId="31" fillId="23" borderId="0" applyNumberFormat="0" applyBorder="0" applyAlignment="0" applyProtection="0">
      <alignment vertical="center"/>
    </xf>
    <xf numFmtId="43" fontId="49" fillId="0" borderId="0" applyFont="0" applyFill="0" applyBorder="0" applyAlignment="0" applyProtection="0"/>
    <xf numFmtId="0" fontId="35" fillId="24" borderId="0" applyNumberFormat="0" applyBorder="0" applyAlignment="0" applyProtection="0">
      <alignment vertical="center"/>
    </xf>
    <xf numFmtId="0" fontId="50" fillId="0" borderId="28" applyNumberFormat="0" applyFill="0" applyAlignment="0" applyProtection="0">
      <alignment vertical="center"/>
    </xf>
    <xf numFmtId="0" fontId="51" fillId="0" borderId="29" applyNumberFormat="0" applyFill="0" applyAlignment="0" applyProtection="0">
      <alignment vertical="center"/>
    </xf>
    <xf numFmtId="0" fontId="52" fillId="25" borderId="0" applyNumberFormat="0" applyBorder="0" applyAlignment="0" applyProtection="0">
      <alignment vertical="center"/>
    </xf>
    <xf numFmtId="0" fontId="53" fillId="26" borderId="0" applyNumberFormat="0" applyBorder="0" applyAlignment="0" applyProtection="0">
      <alignment vertical="center"/>
    </xf>
    <xf numFmtId="0" fontId="31" fillId="27" borderId="0" applyNumberFormat="0" applyBorder="0" applyAlignment="0" applyProtection="0">
      <alignment vertical="center"/>
    </xf>
    <xf numFmtId="0" fontId="35" fillId="5"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1" fillId="34" borderId="0" applyNumberFormat="0" applyBorder="0" applyAlignment="0" applyProtection="0">
      <alignment vertical="center"/>
    </xf>
    <xf numFmtId="0" fontId="31" fillId="35" borderId="0" applyNumberFormat="0" applyBorder="0" applyAlignment="0" applyProtection="0">
      <alignment vertical="center"/>
    </xf>
    <xf numFmtId="0" fontId="35" fillId="36" borderId="0" applyNumberFormat="0" applyBorder="0" applyAlignment="0" applyProtection="0">
      <alignment vertical="center"/>
    </xf>
    <xf numFmtId="0" fontId="0" fillId="0" borderId="0"/>
    <xf numFmtId="0" fontId="31" fillId="37" borderId="0" applyNumberFormat="0" applyBorder="0" applyAlignment="0" applyProtection="0">
      <alignment vertical="center"/>
    </xf>
    <xf numFmtId="0" fontId="35" fillId="38" borderId="0" applyNumberFormat="0" applyBorder="0" applyAlignment="0" applyProtection="0">
      <alignment vertical="center"/>
    </xf>
    <xf numFmtId="0" fontId="35" fillId="39" borderId="0" applyNumberFormat="0" applyBorder="0" applyAlignment="0" applyProtection="0">
      <alignment vertical="center"/>
    </xf>
    <xf numFmtId="0" fontId="49" fillId="0" borderId="0" applyProtection="0"/>
    <xf numFmtId="0" fontId="31" fillId="40" borderId="0" applyNumberFormat="0" applyBorder="0" applyAlignment="0" applyProtection="0">
      <alignment vertical="center"/>
    </xf>
    <xf numFmtId="176" fontId="38" fillId="0" borderId="0">
      <alignment vertical="center"/>
    </xf>
    <xf numFmtId="0" fontId="35" fillId="41" borderId="0" applyNumberFormat="0" applyBorder="0" applyAlignment="0" applyProtection="0">
      <alignment vertical="center"/>
    </xf>
    <xf numFmtId="0" fontId="0" fillId="0" borderId="0"/>
    <xf numFmtId="0" fontId="0" fillId="0" borderId="0">
      <alignment vertical="center"/>
    </xf>
    <xf numFmtId="176" fontId="33" fillId="0" borderId="0">
      <alignment vertical="center"/>
    </xf>
    <xf numFmtId="178" fontId="33" fillId="0" borderId="0">
      <alignment vertical="center"/>
    </xf>
    <xf numFmtId="0" fontId="0" fillId="0" borderId="0">
      <alignment vertical="center"/>
    </xf>
    <xf numFmtId="0" fontId="0" fillId="0" borderId="0">
      <alignment vertical="center"/>
    </xf>
    <xf numFmtId="176" fontId="33" fillId="0" borderId="0">
      <alignment vertical="center"/>
    </xf>
    <xf numFmtId="0" fontId="0" fillId="0" borderId="0">
      <alignment vertical="center"/>
    </xf>
    <xf numFmtId="0" fontId="49" fillId="0" borderId="0"/>
    <xf numFmtId="0" fontId="0" fillId="0" borderId="0"/>
    <xf numFmtId="176" fontId="33" fillId="0" borderId="0">
      <alignment vertical="center"/>
    </xf>
    <xf numFmtId="0" fontId="49" fillId="0" borderId="0">
      <alignment vertical="center"/>
    </xf>
    <xf numFmtId="0" fontId="0" fillId="0" borderId="0"/>
    <xf numFmtId="0" fontId="0" fillId="0" borderId="0">
      <alignment vertical="center"/>
    </xf>
    <xf numFmtId="0" fontId="38" fillId="0" borderId="0" applyProtection="0">
      <alignment vertical="center"/>
    </xf>
    <xf numFmtId="179" fontId="33" fillId="0" borderId="0" applyFont="0" applyFill="0" applyBorder="0" applyAlignment="0" applyProtection="0">
      <alignment vertical="center"/>
    </xf>
    <xf numFmtId="180" fontId="33" fillId="0" borderId="0" applyFont="0" applyFill="0" applyBorder="0" applyAlignment="0" applyProtection="0">
      <alignment vertical="center"/>
    </xf>
    <xf numFmtId="43" fontId="54" fillId="0" borderId="0" applyFont="0" applyFill="0" applyBorder="0" applyAlignment="0" applyProtection="0">
      <alignment vertical="center"/>
    </xf>
    <xf numFmtId="43" fontId="54" fillId="0" borderId="0" applyFont="0" applyFill="0" applyBorder="0" applyAlignment="0" applyProtection="0">
      <alignment vertical="center"/>
    </xf>
    <xf numFmtId="43" fontId="49"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cellStyleXfs>
  <cellXfs count="367">
    <xf numFmtId="0" fontId="0" fillId="0" borderId="0" xfId="0"/>
    <xf numFmtId="0" fontId="1" fillId="2" borderId="1" xfId="0" applyFont="1" applyFill="1" applyBorder="1" applyAlignment="1">
      <alignment horizontal="center" vertical="center" wrapText="1"/>
    </xf>
    <xf numFmtId="181" fontId="1" fillId="2" borderId="1"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1" xfId="65" applyFont="1" applyFill="1" applyBorder="1" applyAlignment="1">
      <alignment vertical="center" wrapText="1"/>
    </xf>
    <xf numFmtId="0" fontId="4" fillId="3" borderId="1" xfId="65"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0" fillId="0" borderId="1" xfId="0" applyBorder="1"/>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5" fillId="0" borderId="1" xfId="0" applyFont="1" applyBorder="1" applyAlignment="1">
      <alignment vertical="center" wrapText="1"/>
    </xf>
    <xf numFmtId="0" fontId="0" fillId="0" borderId="0" xfId="0" applyAlignment="1">
      <alignment wrapText="1"/>
    </xf>
    <xf numFmtId="182" fontId="2" fillId="3" borderId="1" xfId="0" applyNumberFormat="1" applyFont="1" applyFill="1" applyBorder="1" applyAlignment="1">
      <alignment horizontal="center" vertical="center" wrapText="1"/>
    </xf>
    <xf numFmtId="182" fontId="2" fillId="3" borderId="1" xfId="0" applyNumberFormat="1" applyFont="1" applyFill="1" applyBorder="1" applyAlignment="1">
      <alignment vertical="center" wrapText="1"/>
    </xf>
    <xf numFmtId="181" fontId="4" fillId="3" borderId="1" xfId="10" applyNumberFormat="1" applyFont="1" applyFill="1" applyBorder="1" applyAlignment="1">
      <alignment horizontal="right" vertical="center"/>
    </xf>
    <xf numFmtId="0" fontId="6" fillId="4" borderId="1" xfId="69" applyFont="1" applyFill="1" applyBorder="1" applyAlignment="1">
      <alignment horizontal="center" vertical="center" wrapText="1"/>
    </xf>
    <xf numFmtId="0" fontId="6" fillId="0" borderId="1" xfId="69" applyFont="1" applyFill="1" applyBorder="1" applyAlignment="1">
      <alignment horizontal="left" vertical="top" wrapText="1"/>
    </xf>
    <xf numFmtId="0" fontId="6" fillId="0" borderId="1" xfId="69" applyFont="1" applyFill="1" applyBorder="1" applyAlignment="1">
      <alignment horizontal="center" vertical="center"/>
    </xf>
    <xf numFmtId="0" fontId="0" fillId="0" borderId="1" xfId="0" applyBorder="1" applyAlignment="1">
      <alignment wrapText="1"/>
    </xf>
    <xf numFmtId="0" fontId="6" fillId="4" borderId="1" xfId="52" applyFont="1" applyFill="1" applyBorder="1" applyAlignment="1">
      <alignment horizontal="center" vertical="center" wrapText="1"/>
    </xf>
    <xf numFmtId="0" fontId="6" fillId="0" borderId="1" xfId="69" applyFont="1" applyBorder="1" applyAlignment="1">
      <alignment horizontal="center" vertical="center" wrapText="1"/>
    </xf>
    <xf numFmtId="0" fontId="6" fillId="0" borderId="1" xfId="52" applyFont="1" applyBorder="1" applyAlignment="1">
      <alignment horizontal="left" vertical="top" wrapText="1"/>
    </xf>
    <xf numFmtId="0" fontId="6" fillId="0" borderId="1" xfId="52" applyFont="1" applyBorder="1" applyAlignment="1">
      <alignment horizontal="center" vertical="center"/>
    </xf>
    <xf numFmtId="0" fontId="0" fillId="0" borderId="0" xfId="0" applyAlignment="1">
      <alignment horizontal="center"/>
    </xf>
    <xf numFmtId="0" fontId="0" fillId="0" borderId="0" xfId="0" applyAlignment="1">
      <alignment horizontal="left" wrapText="1"/>
    </xf>
    <xf numFmtId="0" fontId="7" fillId="0" borderId="1" xfId="0" applyFont="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horizontal="right" vertical="center"/>
    </xf>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43" fontId="4" fillId="5" borderId="1" xfId="10" applyFont="1" applyFill="1" applyBorder="1" applyAlignment="1">
      <alignment horizontal="center" vertical="center"/>
    </xf>
    <xf numFmtId="49" fontId="2" fillId="6" borderId="1" xfId="0" applyNumberFormat="1" applyFont="1" applyFill="1" applyBorder="1" applyAlignment="1">
      <alignment horizontal="center" vertical="center" wrapText="1"/>
    </xf>
    <xf numFmtId="0" fontId="4" fillId="6" borderId="2" xfId="0" applyFont="1" applyFill="1" applyBorder="1" applyAlignment="1">
      <alignment horizontal="left" vertical="center" wrapText="1"/>
    </xf>
    <xf numFmtId="0" fontId="4" fillId="6" borderId="3" xfId="0" applyFont="1" applyFill="1" applyBorder="1" applyAlignment="1">
      <alignment horizontal="left" vertical="center" wrapText="1"/>
    </xf>
    <xf numFmtId="0" fontId="4" fillId="6" borderId="4" xfId="0" applyFont="1" applyFill="1" applyBorder="1" applyAlignment="1">
      <alignment horizontal="left" vertical="center" wrapText="1"/>
    </xf>
    <xf numFmtId="43" fontId="4" fillId="6" borderId="1" xfId="81"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6" fillId="0" borderId="1" xfId="0" applyFont="1" applyBorder="1" applyAlignment="1">
      <alignment horizontal="left" vertical="top" wrapText="1"/>
    </xf>
    <xf numFmtId="43" fontId="6" fillId="0" borderId="1" xfId="81" applyFont="1" applyBorder="1" applyAlignment="1">
      <alignment horizontal="center" vertical="center" wrapText="1"/>
    </xf>
    <xf numFmtId="9" fontId="0" fillId="0" borderId="0" xfId="0" applyNumberFormat="1"/>
    <xf numFmtId="0" fontId="4" fillId="6" borderId="5" xfId="0" applyFont="1" applyFill="1" applyBorder="1" applyAlignment="1">
      <alignment horizontal="center" vertical="center" wrapText="1"/>
    </xf>
    <xf numFmtId="0" fontId="3" fillId="6" borderId="6" xfId="0" applyFont="1" applyFill="1" applyBorder="1" applyAlignment="1">
      <alignment horizontal="left" vertical="center" wrapText="1"/>
    </xf>
    <xf numFmtId="0" fontId="3" fillId="6" borderId="7" xfId="0" applyFont="1" applyFill="1" applyBorder="1" applyAlignment="1">
      <alignment horizontal="left" vertical="center" wrapText="1"/>
    </xf>
    <xf numFmtId="0" fontId="3" fillId="6" borderId="8" xfId="0" applyFont="1" applyFill="1" applyBorder="1" applyAlignment="1">
      <alignment horizontal="left" vertical="center" wrapText="1"/>
    </xf>
    <xf numFmtId="43" fontId="4" fillId="6" borderId="1" xfId="10" applyFont="1" applyFill="1" applyBorder="1" applyAlignment="1">
      <alignment horizontal="center" vertical="center"/>
    </xf>
    <xf numFmtId="0" fontId="6" fillId="0" borderId="5" xfId="0" applyFont="1" applyBorder="1" applyAlignment="1">
      <alignment horizontal="center" vertical="center" wrapText="1"/>
    </xf>
    <xf numFmtId="0" fontId="8" fillId="0" borderId="9" xfId="0" applyFont="1" applyBorder="1" applyAlignment="1">
      <alignment horizontal="center" vertical="center" wrapText="1"/>
    </xf>
    <xf numFmtId="0" fontId="8" fillId="0" borderId="9" xfId="0" applyFont="1" applyBorder="1" applyAlignment="1">
      <alignment horizontal="left" vertical="center" wrapText="1"/>
    </xf>
    <xf numFmtId="4" fontId="8" fillId="0" borderId="9" xfId="0" applyNumberFormat="1"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left" vertical="center" wrapText="1"/>
    </xf>
    <xf numFmtId="0" fontId="8" fillId="0" borderId="11" xfId="0" applyFont="1" applyBorder="1" applyAlignment="1">
      <alignment horizontal="center" vertical="center" wrapText="1"/>
    </xf>
    <xf numFmtId="4" fontId="8" fillId="0" borderId="0" xfId="0" applyNumberFormat="1" applyFont="1" applyAlignment="1">
      <alignment horizontal="center" vertical="center" wrapText="1"/>
    </xf>
    <xf numFmtId="0" fontId="8" fillId="0" borderId="5" xfId="0" applyFont="1" applyBorder="1" applyAlignment="1">
      <alignment horizontal="center" vertical="center" wrapText="1"/>
    </xf>
    <xf numFmtId="0" fontId="3" fillId="6" borderId="12" xfId="0" applyFont="1" applyFill="1" applyBorder="1" applyAlignment="1">
      <alignment horizontal="left" vertical="center" wrapText="1"/>
    </xf>
    <xf numFmtId="0" fontId="3" fillId="6" borderId="11" xfId="0" applyFont="1" applyFill="1" applyBorder="1" applyAlignment="1">
      <alignment horizontal="left" vertical="center" wrapText="1"/>
    </xf>
    <xf numFmtId="0" fontId="3" fillId="6" borderId="9" xfId="0" applyFont="1" applyFill="1" applyBorder="1" applyAlignment="1">
      <alignment horizontal="left" vertical="center" wrapText="1"/>
    </xf>
    <xf numFmtId="0" fontId="8" fillId="6" borderId="13" xfId="0" applyFont="1" applyFill="1" applyBorder="1" applyAlignment="1">
      <alignment horizontal="center" vertical="center" wrapText="1"/>
    </xf>
    <xf numFmtId="0" fontId="8" fillId="6" borderId="14" xfId="0" applyFont="1" applyFill="1" applyBorder="1" applyAlignment="1">
      <alignment horizontal="left" vertical="center" wrapText="1"/>
    </xf>
    <xf numFmtId="0" fontId="8" fillId="6" borderId="7" xfId="0" applyFont="1" applyFill="1" applyBorder="1" applyAlignment="1">
      <alignment horizontal="left" vertical="center" wrapText="1"/>
    </xf>
    <xf numFmtId="0" fontId="8" fillId="6" borderId="8" xfId="0" applyFont="1" applyFill="1" applyBorder="1" applyAlignment="1">
      <alignment horizontal="left" vertical="center" wrapText="1"/>
    </xf>
    <xf numFmtId="0" fontId="3" fillId="6" borderId="10" xfId="0" applyFont="1" applyFill="1" applyBorder="1" applyAlignment="1">
      <alignment horizontal="center" vertical="center" wrapText="1"/>
    </xf>
    <xf numFmtId="0" fontId="6" fillId="0" borderId="4" xfId="65" applyFont="1" applyBorder="1" applyAlignment="1">
      <alignment vertical="top" wrapText="1"/>
    </xf>
    <xf numFmtId="0" fontId="6" fillId="0" borderId="10" xfId="65" applyFont="1" applyBorder="1" applyAlignment="1">
      <alignment horizontal="center" vertical="center" wrapText="1"/>
    </xf>
    <xf numFmtId="183" fontId="6" fillId="0" borderId="3" xfId="65" applyNumberFormat="1" applyFont="1" applyBorder="1" applyAlignment="1">
      <alignment horizontal="right" vertical="center" wrapText="1"/>
    </xf>
    <xf numFmtId="0" fontId="8" fillId="0" borderId="15" xfId="0" applyFont="1" applyBorder="1" applyAlignment="1">
      <alignment horizontal="center" vertical="center" wrapText="1"/>
    </xf>
    <xf numFmtId="0" fontId="6" fillId="0" borderId="16" xfId="65" applyFont="1" applyBorder="1" applyAlignment="1">
      <alignment horizontal="center" vertical="center" wrapText="1"/>
    </xf>
    <xf numFmtId="183" fontId="6" fillId="0" borderId="17" xfId="65" applyNumberFormat="1" applyFont="1" applyBorder="1" applyAlignment="1">
      <alignment horizontal="right" vertical="center" wrapText="1"/>
    </xf>
    <xf numFmtId="0" fontId="8" fillId="0" borderId="18" xfId="0" applyFont="1" applyBorder="1" applyAlignment="1">
      <alignment horizontal="center" vertical="center" wrapText="1"/>
    </xf>
    <xf numFmtId="0" fontId="6" fillId="0" borderId="19" xfId="65" applyFont="1" applyBorder="1" applyAlignment="1">
      <alignment vertical="top" wrapText="1"/>
    </xf>
    <xf numFmtId="0" fontId="8" fillId="0" borderId="0" xfId="0" applyFont="1" applyAlignment="1">
      <alignment horizontal="center" vertical="center" wrapText="1"/>
    </xf>
    <xf numFmtId="0" fontId="6" fillId="0" borderId="15" xfId="65" applyFont="1" applyBorder="1" applyAlignment="1">
      <alignment horizontal="center" vertical="center" wrapText="1"/>
    </xf>
    <xf numFmtId="184" fontId="6" fillId="0" borderId="15" xfId="65" applyNumberFormat="1" applyFont="1" applyBorder="1" applyAlignment="1">
      <alignment horizontal="right" vertical="center" wrapText="1"/>
    </xf>
    <xf numFmtId="0" fontId="8" fillId="6" borderId="1" xfId="0" applyFont="1" applyFill="1" applyBorder="1" applyAlignment="1">
      <alignment horizontal="center" vertical="center" wrapText="1"/>
    </xf>
    <xf numFmtId="0" fontId="8" fillId="6" borderId="1" xfId="0" applyFont="1" applyFill="1" applyBorder="1" applyAlignment="1">
      <alignment horizontal="left" vertical="center" wrapText="1"/>
    </xf>
    <xf numFmtId="0" fontId="8" fillId="6" borderId="8" xfId="0" applyFont="1" applyFill="1" applyBorder="1" applyAlignment="1">
      <alignment horizontal="center" vertical="center" wrapText="1"/>
    </xf>
    <xf numFmtId="0" fontId="6" fillId="0" borderId="1" xfId="65" applyFont="1" applyBorder="1" applyAlignment="1">
      <alignment vertical="top" wrapText="1"/>
    </xf>
    <xf numFmtId="0" fontId="9" fillId="0" borderId="1" xfId="0" applyFont="1" applyBorder="1" applyAlignment="1">
      <alignment horizontal="center" vertical="center" wrapText="1"/>
    </xf>
    <xf numFmtId="0" fontId="8" fillId="0" borderId="8" xfId="0" applyFont="1" applyBorder="1" applyAlignment="1">
      <alignment horizontal="center" vertical="center" wrapText="1"/>
    </xf>
    <xf numFmtId="0" fontId="3" fillId="6" borderId="12" xfId="0" applyFont="1" applyFill="1" applyBorder="1" applyAlignment="1">
      <alignment horizontal="center" vertical="center"/>
    </xf>
    <xf numFmtId="0" fontId="3" fillId="6" borderId="11" xfId="0" applyFont="1" applyFill="1" applyBorder="1" applyAlignment="1">
      <alignment horizontal="center" vertical="center"/>
    </xf>
    <xf numFmtId="43" fontId="4" fillId="6" borderId="10" xfId="10" applyFont="1" applyFill="1" applyBorder="1" applyAlignment="1">
      <alignment horizontal="center" vertical="center"/>
    </xf>
    <xf numFmtId="0" fontId="10" fillId="0" borderId="0" xfId="52" applyFont="1" applyAlignment="1">
      <alignment wrapText="1"/>
    </xf>
    <xf numFmtId="0" fontId="6" fillId="0" borderId="0" xfId="52" applyFont="1" applyAlignment="1">
      <alignment horizontal="center" vertical="center" wrapText="1"/>
    </xf>
    <xf numFmtId="0" fontId="0" fillId="0" borderId="0" xfId="52" applyAlignment="1">
      <alignment horizontal="left" wrapText="1"/>
    </xf>
    <xf numFmtId="0" fontId="0" fillId="0" borderId="0" xfId="52" applyAlignment="1">
      <alignment horizontal="left" vertical="top" wrapText="1"/>
    </xf>
    <xf numFmtId="0" fontId="0" fillId="0" borderId="0" xfId="52" applyAlignment="1">
      <alignment wrapText="1"/>
    </xf>
    <xf numFmtId="43" fontId="0" fillId="0" borderId="0" xfId="10" applyFont="1" applyAlignment="1">
      <alignment wrapText="1"/>
    </xf>
    <xf numFmtId="0" fontId="7" fillId="0" borderId="1" xfId="52" applyFont="1" applyBorder="1" applyAlignment="1">
      <alignment horizontal="center" vertical="center" wrapText="1"/>
    </xf>
    <xf numFmtId="0" fontId="11" fillId="0" borderId="1" xfId="52" applyFont="1" applyBorder="1" applyAlignment="1">
      <alignment vertical="center" wrapText="1"/>
    </xf>
    <xf numFmtId="0" fontId="11" fillId="0" borderId="1" xfId="52" applyFont="1" applyBorder="1" applyAlignment="1">
      <alignment horizontal="right" vertical="center" wrapText="1"/>
    </xf>
    <xf numFmtId="0" fontId="1" fillId="5" borderId="1" xfId="52" applyFont="1" applyFill="1" applyBorder="1" applyAlignment="1">
      <alignment horizontal="center" vertical="center" wrapText="1"/>
    </xf>
    <xf numFmtId="43" fontId="1" fillId="5" borderId="1" xfId="81" applyFont="1" applyFill="1" applyBorder="1" applyAlignment="1">
      <alignment horizontal="center" vertical="center" wrapText="1"/>
    </xf>
    <xf numFmtId="49" fontId="1" fillId="6" borderId="1" xfId="69" applyNumberFormat="1" applyFont="1" applyFill="1" applyBorder="1" applyAlignment="1">
      <alignment horizontal="center" vertical="center" wrapText="1"/>
    </xf>
    <xf numFmtId="0" fontId="1" fillId="6" borderId="2" xfId="52" applyFont="1" applyFill="1" applyBorder="1" applyAlignment="1">
      <alignment horizontal="left" vertical="center" wrapText="1"/>
    </xf>
    <xf numFmtId="0" fontId="1" fillId="6" borderId="3" xfId="52" applyFont="1" applyFill="1" applyBorder="1" applyAlignment="1">
      <alignment horizontal="left" vertical="center" wrapText="1"/>
    </xf>
    <xf numFmtId="0" fontId="1" fillId="6" borderId="4" xfId="52" applyFont="1" applyFill="1" applyBorder="1" applyAlignment="1">
      <alignment horizontal="left" vertical="center" wrapText="1"/>
    </xf>
    <xf numFmtId="43" fontId="1" fillId="6" borderId="1" xfId="81" applyFont="1" applyFill="1" applyBorder="1" applyAlignment="1">
      <alignment horizontal="center" vertical="center" wrapText="1"/>
    </xf>
    <xf numFmtId="0" fontId="1" fillId="6" borderId="1" xfId="52" applyFont="1" applyFill="1" applyBorder="1" applyAlignment="1">
      <alignment horizontal="center" vertical="center" wrapText="1"/>
    </xf>
    <xf numFmtId="0" fontId="1" fillId="6" borderId="2" xfId="69" applyFont="1" applyFill="1" applyBorder="1" applyAlignment="1">
      <alignment horizontal="left" vertical="center" wrapText="1"/>
    </xf>
    <xf numFmtId="0" fontId="1" fillId="6" borderId="3" xfId="69" applyFont="1" applyFill="1" applyBorder="1" applyAlignment="1">
      <alignment horizontal="left" vertical="center" wrapText="1"/>
    </xf>
    <xf numFmtId="0" fontId="1" fillId="6" borderId="4" xfId="69" applyFont="1" applyFill="1" applyBorder="1" applyAlignment="1">
      <alignment horizontal="left" vertical="center" wrapText="1"/>
    </xf>
    <xf numFmtId="43" fontId="1" fillId="6" borderId="1" xfId="82" applyFont="1" applyFill="1" applyBorder="1" applyAlignment="1">
      <alignment horizontal="center" vertical="center" wrapText="1"/>
    </xf>
    <xf numFmtId="0" fontId="1" fillId="6" borderId="1" xfId="69" applyFont="1" applyFill="1" applyBorder="1" applyAlignment="1">
      <alignment horizontal="left" vertical="center" wrapText="1"/>
    </xf>
    <xf numFmtId="0" fontId="6" fillId="4" borderId="1" xfId="69" applyFont="1" applyFill="1" applyBorder="1" applyAlignment="1">
      <alignment horizontal="left" vertical="top" wrapText="1"/>
    </xf>
    <xf numFmtId="43" fontId="5" fillId="0" borderId="1" xfId="82" applyFont="1" applyFill="1" applyBorder="1" applyAlignment="1">
      <alignment horizontal="left" vertical="center" wrapText="1"/>
    </xf>
    <xf numFmtId="43" fontId="6" fillId="4" borderId="1" xfId="82" applyFont="1" applyFill="1" applyBorder="1" applyAlignment="1">
      <alignment horizontal="left" vertical="center" wrapText="1"/>
    </xf>
    <xf numFmtId="0" fontId="6" fillId="4" borderId="1" xfId="69" applyFont="1" applyFill="1" applyBorder="1" applyAlignment="1">
      <alignment horizontal="left" vertical="center" wrapText="1"/>
    </xf>
    <xf numFmtId="0" fontId="6" fillId="0" borderId="1" xfId="69" applyFont="1" applyBorder="1" applyAlignment="1">
      <alignment horizontal="left" vertical="top" wrapText="1"/>
    </xf>
    <xf numFmtId="43" fontId="6" fillId="0" borderId="1" xfId="82" applyFont="1" applyBorder="1" applyAlignment="1">
      <alignment horizontal="left" vertical="center" wrapText="1"/>
    </xf>
    <xf numFmtId="43" fontId="6" fillId="0" borderId="1" xfId="82" applyFont="1" applyFill="1" applyBorder="1" applyAlignment="1">
      <alignment horizontal="left" vertical="center" wrapText="1"/>
    </xf>
    <xf numFmtId="0" fontId="6" fillId="0" borderId="18" xfId="69" applyFont="1" applyBorder="1" applyAlignment="1">
      <alignment horizontal="center" vertical="center" wrapText="1"/>
    </xf>
    <xf numFmtId="0" fontId="6" fillId="0" borderId="18" xfId="69" applyFont="1" applyBorder="1" applyAlignment="1">
      <alignment horizontal="left" vertical="top" wrapText="1"/>
    </xf>
    <xf numFmtId="43" fontId="5" fillId="0" borderId="18" xfId="82" applyFont="1" applyFill="1" applyBorder="1" applyAlignment="1">
      <alignment horizontal="left" vertical="center" wrapText="1"/>
    </xf>
    <xf numFmtId="43" fontId="6" fillId="0" borderId="18" xfId="82" applyFont="1" applyBorder="1" applyAlignment="1">
      <alignment horizontal="left" vertical="center" wrapText="1"/>
    </xf>
    <xf numFmtId="0" fontId="6" fillId="4" borderId="18" xfId="69" applyFont="1" applyFill="1" applyBorder="1" applyAlignment="1">
      <alignment horizontal="left" vertical="center" wrapText="1"/>
    </xf>
    <xf numFmtId="0" fontId="12" fillId="0" borderId="1" xfId="69" applyFont="1" applyBorder="1" applyAlignment="1">
      <alignment horizontal="center" vertical="center" wrapText="1"/>
    </xf>
    <xf numFmtId="0" fontId="12" fillId="0" borderId="1" xfId="69" applyFont="1" applyBorder="1" applyAlignment="1">
      <alignment horizontal="left" vertical="top" wrapText="1"/>
    </xf>
    <xf numFmtId="43" fontId="12" fillId="0" borderId="1" xfId="82" applyFont="1" applyFill="1" applyBorder="1" applyAlignment="1">
      <alignment horizontal="left" vertical="center" wrapText="1"/>
    </xf>
    <xf numFmtId="0" fontId="5" fillId="0" borderId="1" xfId="69" applyFont="1" applyBorder="1" applyAlignment="1">
      <alignment horizontal="left" vertical="center" wrapText="1"/>
    </xf>
    <xf numFmtId="0" fontId="6" fillId="0" borderId="16" xfId="69" applyFont="1" applyBorder="1" applyAlignment="1">
      <alignment horizontal="center" vertical="center" wrapText="1"/>
    </xf>
    <xf numFmtId="0" fontId="6" fillId="0" borderId="16" xfId="69" applyFont="1" applyBorder="1" applyAlignment="1">
      <alignment horizontal="left" vertical="top" wrapText="1"/>
    </xf>
    <xf numFmtId="43" fontId="5" fillId="0" borderId="16" xfId="82" applyFont="1" applyFill="1" applyBorder="1" applyAlignment="1">
      <alignment horizontal="left" vertical="center" wrapText="1"/>
    </xf>
    <xf numFmtId="43" fontId="6" fillId="0" borderId="16" xfId="82" applyFont="1" applyBorder="1" applyAlignment="1">
      <alignment horizontal="left" vertical="center" wrapText="1"/>
    </xf>
    <xf numFmtId="0" fontId="6" fillId="4" borderId="16" xfId="69" applyFont="1" applyFill="1" applyBorder="1" applyAlignment="1">
      <alignment horizontal="left" vertical="center" wrapText="1"/>
    </xf>
    <xf numFmtId="0" fontId="12" fillId="0" borderId="1" xfId="69" applyFont="1" applyBorder="1" applyAlignment="1">
      <alignment horizontal="left" vertical="center" wrapText="1"/>
    </xf>
    <xf numFmtId="49" fontId="6" fillId="0" borderId="1" xfId="69" applyNumberFormat="1" applyFont="1" applyBorder="1" applyAlignment="1">
      <alignment horizontal="center" vertical="center" wrapText="1"/>
    </xf>
    <xf numFmtId="0" fontId="6" fillId="0" borderId="20" xfId="69" applyFont="1" applyBorder="1" applyAlignment="1">
      <alignment horizontal="center" vertical="center" wrapText="1"/>
    </xf>
    <xf numFmtId="0" fontId="6" fillId="0" borderId="20" xfId="69" applyFont="1" applyBorder="1" applyAlignment="1">
      <alignment horizontal="left" vertical="top" wrapText="1"/>
    </xf>
    <xf numFmtId="43" fontId="5" fillId="0" borderId="20" xfId="82" applyFont="1" applyFill="1" applyBorder="1" applyAlignment="1">
      <alignment horizontal="left" vertical="center" wrapText="1"/>
    </xf>
    <xf numFmtId="43" fontId="6" fillId="0" borderId="20" xfId="82" applyFont="1" applyBorder="1" applyAlignment="1">
      <alignment horizontal="left" vertical="center" wrapText="1"/>
    </xf>
    <xf numFmtId="0" fontId="6" fillId="4" borderId="20" xfId="69" applyFont="1" applyFill="1" applyBorder="1" applyAlignment="1">
      <alignment horizontal="left" vertical="center" wrapText="1"/>
    </xf>
    <xf numFmtId="0" fontId="8" fillId="0" borderId="1" xfId="52" applyFont="1" applyBorder="1" applyAlignment="1">
      <alignment horizontal="center" vertical="center" wrapText="1"/>
    </xf>
    <xf numFmtId="0" fontId="13" fillId="0" borderId="1" xfId="52" applyFont="1" applyBorder="1" applyAlignment="1">
      <alignment horizontal="left" vertical="top" wrapText="1"/>
    </xf>
    <xf numFmtId="0" fontId="6" fillId="0" borderId="18" xfId="52" applyFont="1" applyBorder="1" applyAlignment="1">
      <alignment horizontal="center" vertical="center"/>
    </xf>
    <xf numFmtId="181" fontId="8" fillId="0" borderId="18" xfId="52" applyNumberFormat="1" applyFont="1" applyBorder="1" applyAlignment="1">
      <alignment horizontal="center" vertical="center" wrapText="1"/>
    </xf>
    <xf numFmtId="0" fontId="8" fillId="0" borderId="18" xfId="52" applyFont="1" applyBorder="1" applyAlignment="1">
      <alignment horizontal="left" vertical="center" wrapText="1"/>
    </xf>
    <xf numFmtId="0" fontId="8" fillId="0" borderId="1" xfId="52" applyFont="1" applyBorder="1" applyAlignment="1">
      <alignment horizontal="left" vertical="top" wrapText="1"/>
    </xf>
    <xf numFmtId="0" fontId="6" fillId="0" borderId="16" xfId="52" applyFont="1" applyBorder="1" applyAlignment="1">
      <alignment horizontal="center" vertical="center"/>
    </xf>
    <xf numFmtId="181" fontId="8" fillId="0" borderId="16" xfId="52" applyNumberFormat="1" applyFont="1" applyBorder="1" applyAlignment="1">
      <alignment horizontal="center" vertical="center" wrapText="1"/>
    </xf>
    <xf numFmtId="0" fontId="8" fillId="0" borderId="16" xfId="52" applyFont="1" applyBorder="1" applyAlignment="1">
      <alignment horizontal="left" vertical="center" wrapText="1"/>
    </xf>
    <xf numFmtId="0" fontId="6" fillId="0" borderId="20" xfId="52" applyFont="1" applyBorder="1" applyAlignment="1">
      <alignment horizontal="center" vertical="center"/>
    </xf>
    <xf numFmtId="181" fontId="8" fillId="0" borderId="20" xfId="52" applyNumberFormat="1" applyFont="1" applyBorder="1" applyAlignment="1">
      <alignment horizontal="center" vertical="center" wrapText="1"/>
    </xf>
    <xf numFmtId="0" fontId="8" fillId="0" borderId="20" xfId="52" applyFont="1" applyBorder="1" applyAlignment="1">
      <alignment horizontal="left" vertical="center" wrapText="1"/>
    </xf>
    <xf numFmtId="0" fontId="8" fillId="7" borderId="18" xfId="52" applyFont="1" applyFill="1" applyBorder="1" applyAlignment="1">
      <alignment horizontal="left" vertical="center" wrapText="1"/>
    </xf>
    <xf numFmtId="0" fontId="8" fillId="7" borderId="16" xfId="52" applyFont="1" applyFill="1" applyBorder="1" applyAlignment="1">
      <alignment horizontal="left" vertical="center" wrapText="1"/>
    </xf>
    <xf numFmtId="0" fontId="0" fillId="8" borderId="0" xfId="52" applyFill="1" applyAlignment="1">
      <alignment wrapText="1"/>
    </xf>
    <xf numFmtId="0" fontId="8" fillId="7" borderId="20" xfId="52" applyFont="1" applyFill="1" applyBorder="1" applyAlignment="1">
      <alignment horizontal="left" vertical="center" wrapText="1"/>
    </xf>
    <xf numFmtId="0" fontId="6" fillId="0" borderId="1" xfId="52" applyFont="1" applyBorder="1" applyAlignment="1">
      <alignment horizontal="left" vertical="center" wrapText="1"/>
    </xf>
    <xf numFmtId="0" fontId="14" fillId="0" borderId="1" xfId="52" applyFont="1" applyBorder="1" applyAlignment="1">
      <alignment horizontal="left" vertical="center" wrapText="1"/>
    </xf>
    <xf numFmtId="0" fontId="6" fillId="0" borderId="1" xfId="52" applyFont="1" applyBorder="1" applyAlignment="1">
      <alignment horizontal="center" vertical="center" wrapText="1"/>
    </xf>
    <xf numFmtId="0" fontId="6" fillId="7" borderId="1" xfId="52" applyFont="1" applyFill="1" applyBorder="1" applyAlignment="1">
      <alignment horizontal="left" vertical="center" wrapText="1"/>
    </xf>
    <xf numFmtId="0" fontId="14" fillId="7" borderId="1" xfId="52" applyFont="1" applyFill="1" applyBorder="1" applyAlignment="1">
      <alignment horizontal="left" vertical="center" wrapText="1"/>
    </xf>
    <xf numFmtId="0" fontId="8" fillId="0" borderId="1" xfId="52" applyFont="1" applyBorder="1" applyAlignment="1">
      <alignment horizontal="center" vertical="center"/>
    </xf>
    <xf numFmtId="0" fontId="8" fillId="0" borderId="18" xfId="52" applyFont="1" applyBorder="1" applyAlignment="1">
      <alignment horizontal="center" vertical="center"/>
    </xf>
    <xf numFmtId="0" fontId="8" fillId="0" borderId="1" xfId="52" applyFont="1" applyBorder="1" applyAlignment="1">
      <alignment horizontal="left" vertical="center"/>
    </xf>
    <xf numFmtId="0" fontId="8" fillId="0" borderId="16" xfId="52" applyFont="1" applyBorder="1" applyAlignment="1">
      <alignment horizontal="center" vertical="center"/>
    </xf>
    <xf numFmtId="0" fontId="13" fillId="0" borderId="1" xfId="52" applyFont="1" applyBorder="1" applyAlignment="1">
      <alignment horizontal="left" vertical="center"/>
    </xf>
    <xf numFmtId="0" fontId="8" fillId="0" borderId="20" xfId="52" applyFont="1" applyBorder="1" applyAlignment="1">
      <alignment horizontal="center" vertical="center"/>
    </xf>
    <xf numFmtId="181" fontId="8" fillId="0" borderId="1" xfId="52" applyNumberFormat="1" applyFont="1" applyBorder="1" applyAlignment="1">
      <alignment horizontal="center" vertical="center" wrapText="1"/>
    </xf>
    <xf numFmtId="49" fontId="4" fillId="6" borderId="1" xfId="69" applyNumberFormat="1" applyFont="1" applyFill="1" applyBorder="1" applyAlignment="1">
      <alignment horizontal="center" vertical="center" wrapText="1"/>
    </xf>
    <xf numFmtId="0" fontId="4" fillId="6" borderId="2" xfId="69" applyFont="1" applyFill="1" applyBorder="1" applyAlignment="1">
      <alignment horizontal="left" vertical="center" wrapText="1"/>
    </xf>
    <xf numFmtId="0" fontId="4" fillId="6" borderId="3" xfId="69" applyFont="1" applyFill="1" applyBorder="1" applyAlignment="1">
      <alignment horizontal="left" vertical="center" wrapText="1"/>
    </xf>
    <xf numFmtId="0" fontId="4" fillId="6" borderId="4" xfId="69" applyFont="1" applyFill="1" applyBorder="1" applyAlignment="1">
      <alignment horizontal="left" vertical="center" wrapText="1"/>
    </xf>
    <xf numFmtId="43" fontId="4" fillId="6" borderId="1" xfId="82" applyFont="1" applyFill="1" applyBorder="1" applyAlignment="1">
      <alignment horizontal="center" vertical="center" wrapText="1"/>
    </xf>
    <xf numFmtId="0" fontId="6" fillId="6" borderId="1" xfId="69" applyFont="1" applyFill="1" applyBorder="1" applyAlignment="1">
      <alignment horizontal="left" vertical="center" wrapText="1"/>
    </xf>
    <xf numFmtId="0" fontId="5" fillId="0" borderId="1" xfId="69" applyFont="1" applyBorder="1" applyAlignment="1">
      <alignment horizontal="center" vertical="center" wrapText="1"/>
    </xf>
    <xf numFmtId="43" fontId="5" fillId="0" borderId="1" xfId="80" applyFont="1" applyBorder="1" applyAlignment="1">
      <alignment horizontal="left" vertical="center" wrapText="1"/>
    </xf>
    <xf numFmtId="43" fontId="5" fillId="0" borderId="1" xfId="80" applyFont="1" applyFill="1" applyBorder="1" applyAlignment="1">
      <alignment horizontal="center" vertical="center" wrapText="1"/>
    </xf>
    <xf numFmtId="0" fontId="11" fillId="6" borderId="1" xfId="69" applyFont="1" applyFill="1" applyBorder="1" applyAlignment="1">
      <alignment horizontal="left" vertical="center" wrapText="1"/>
    </xf>
    <xf numFmtId="43" fontId="5" fillId="0" borderId="1" xfId="80" applyFont="1" applyFill="1" applyBorder="1" applyAlignment="1">
      <alignment horizontal="left" vertical="center" wrapText="1"/>
    </xf>
    <xf numFmtId="43" fontId="12" fillId="0" borderId="1" xfId="80" applyFont="1" applyBorder="1" applyAlignment="1">
      <alignment horizontal="left" vertical="center" wrapText="1"/>
    </xf>
    <xf numFmtId="43" fontId="6" fillId="0" borderId="1" xfId="80" applyFont="1" applyBorder="1" applyAlignment="1">
      <alignment horizontal="left" vertical="center" wrapText="1"/>
    </xf>
    <xf numFmtId="49" fontId="6" fillId="4" borderId="1" xfId="69" applyNumberFormat="1" applyFont="1" applyFill="1" applyBorder="1" applyAlignment="1">
      <alignment horizontal="center" vertical="center" wrapText="1"/>
    </xf>
    <xf numFmtId="0" fontId="5" fillId="4" borderId="1" xfId="69" applyFont="1" applyFill="1" applyBorder="1" applyAlignment="1">
      <alignment horizontal="center" vertical="center" wrapText="1"/>
    </xf>
    <xf numFmtId="43" fontId="5" fillId="4" borderId="1" xfId="80" applyFont="1" applyFill="1" applyBorder="1" applyAlignment="1">
      <alignment horizontal="left" vertical="center" wrapText="1"/>
    </xf>
    <xf numFmtId="0" fontId="11" fillId="6" borderId="2" xfId="52" applyFont="1" applyFill="1" applyBorder="1" applyAlignment="1">
      <alignment horizontal="center" vertical="center" wrapText="1"/>
    </xf>
    <xf numFmtId="0" fontId="11" fillId="6" borderId="3" xfId="52" applyFont="1" applyFill="1" applyBorder="1" applyAlignment="1">
      <alignment horizontal="center" vertical="center" wrapText="1"/>
    </xf>
    <xf numFmtId="0" fontId="11" fillId="6" borderId="4" xfId="52" applyFont="1" applyFill="1" applyBorder="1" applyAlignment="1">
      <alignment horizontal="center" vertical="center" wrapText="1"/>
    </xf>
    <xf numFmtId="43" fontId="1" fillId="6" borderId="1" xfId="81" applyFont="1" applyFill="1" applyBorder="1" applyAlignment="1">
      <alignment vertical="center" wrapText="1"/>
    </xf>
    <xf numFmtId="40" fontId="11" fillId="6" borderId="1" xfId="52" applyNumberFormat="1" applyFont="1" applyFill="1" applyBorder="1" applyAlignment="1">
      <alignment vertical="center" wrapText="1"/>
    </xf>
    <xf numFmtId="0" fontId="0" fillId="0" borderId="0" xfId="52" applyAlignment="1">
      <alignment horizontal="center" vertical="center" wrapText="1"/>
    </xf>
    <xf numFmtId="0" fontId="0" fillId="9" borderId="0" xfId="0" applyFill="1"/>
    <xf numFmtId="0" fontId="7"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right" vertical="center" wrapText="1"/>
    </xf>
    <xf numFmtId="0" fontId="1" fillId="5" borderId="1" xfId="0" applyFont="1" applyFill="1" applyBorder="1" applyAlignment="1">
      <alignment horizontal="center" vertical="center" wrapText="1"/>
    </xf>
    <xf numFmtId="43" fontId="1" fillId="5" borderId="1" xfId="10" applyFont="1" applyFill="1" applyBorder="1" applyAlignment="1">
      <alignment horizontal="center" vertical="center" wrapText="1"/>
    </xf>
    <xf numFmtId="49" fontId="15" fillId="6" borderId="1" xfId="0" applyNumberFormat="1" applyFont="1" applyFill="1" applyBorder="1" applyAlignment="1">
      <alignment horizontal="center" vertical="center" wrapText="1"/>
    </xf>
    <xf numFmtId="0" fontId="1" fillId="6" borderId="2" xfId="0" applyFont="1" applyFill="1" applyBorder="1" applyAlignment="1">
      <alignment horizontal="left" vertical="center" wrapText="1"/>
    </xf>
    <xf numFmtId="0" fontId="1" fillId="6" borderId="3" xfId="0" applyFont="1" applyFill="1" applyBorder="1" applyAlignment="1">
      <alignment horizontal="left" vertical="center" wrapText="1"/>
    </xf>
    <xf numFmtId="0" fontId="1" fillId="6" borderId="4" xfId="0" applyFont="1" applyFill="1" applyBorder="1" applyAlignment="1">
      <alignment horizontal="left" vertical="center" wrapText="1"/>
    </xf>
    <xf numFmtId="49" fontId="2" fillId="6" borderId="1" xfId="69" applyNumberFormat="1" applyFont="1" applyFill="1" applyBorder="1" applyAlignment="1">
      <alignment horizontal="center" vertical="center" wrapText="1"/>
    </xf>
    <xf numFmtId="43" fontId="4" fillId="6" borderId="1" xfId="10" applyFont="1" applyFill="1" applyBorder="1" applyAlignment="1">
      <alignment horizontal="center" vertical="center" wrapText="1"/>
    </xf>
    <xf numFmtId="49" fontId="5" fillId="4" borderId="1" xfId="69" applyNumberFormat="1" applyFont="1" applyFill="1" applyBorder="1" applyAlignment="1">
      <alignment horizontal="center" vertical="center" wrapText="1"/>
    </xf>
    <xf numFmtId="49" fontId="5" fillId="4" borderId="1" xfId="0" applyNumberFormat="1" applyFont="1" applyFill="1" applyBorder="1" applyAlignment="1">
      <alignment horizontal="left" vertical="top" wrapText="1"/>
    </xf>
    <xf numFmtId="43" fontId="6" fillId="4" borderId="1" xfId="10" applyFont="1" applyFill="1" applyBorder="1" applyAlignment="1">
      <alignment horizontal="center" vertical="center" wrapText="1"/>
    </xf>
    <xf numFmtId="58" fontId="0" fillId="0" borderId="0" xfId="0" applyNumberFormat="1"/>
    <xf numFmtId="0" fontId="4" fillId="6" borderId="2" xfId="69" applyFont="1" applyFill="1" applyBorder="1" applyAlignment="1">
      <alignment horizontal="center" vertical="center" wrapText="1"/>
    </xf>
    <xf numFmtId="49" fontId="6" fillId="4" borderId="1" xfId="52" applyNumberFormat="1" applyFont="1" applyFill="1" applyBorder="1" applyAlignment="1">
      <alignment horizontal="center" vertical="center" wrapText="1"/>
    </xf>
    <xf numFmtId="0" fontId="6" fillId="4" borderId="1" xfId="52" applyFont="1" applyFill="1" applyBorder="1" applyAlignment="1">
      <alignment horizontal="left" vertical="center" wrapText="1"/>
    </xf>
    <xf numFmtId="39" fontId="5" fillId="4" borderId="1" xfId="10" applyNumberFormat="1" applyFont="1" applyFill="1" applyBorder="1" applyAlignment="1">
      <alignment horizontal="center" vertical="center" wrapText="1"/>
    </xf>
    <xf numFmtId="39" fontId="6" fillId="4" borderId="1" xfId="10" applyNumberFormat="1" applyFont="1" applyFill="1" applyBorder="1" applyAlignment="1">
      <alignment horizontal="center" vertical="center" wrapText="1"/>
    </xf>
    <xf numFmtId="49" fontId="16" fillId="4" borderId="1" xfId="52" applyNumberFormat="1" applyFont="1" applyFill="1" applyBorder="1" applyAlignment="1">
      <alignment horizontal="center" vertical="center" wrapText="1"/>
    </xf>
    <xf numFmtId="39" fontId="6" fillId="4" borderId="1" xfId="69" applyNumberFormat="1" applyFont="1" applyFill="1" applyBorder="1" applyAlignment="1">
      <alignment horizontal="center" vertical="center" wrapText="1"/>
    </xf>
    <xf numFmtId="0" fontId="5" fillId="4" borderId="1" xfId="52" applyFont="1" applyFill="1" applyBorder="1" applyAlignment="1">
      <alignment horizontal="center" vertical="center" wrapText="1"/>
    </xf>
    <xf numFmtId="0" fontId="5" fillId="4" borderId="1" xfId="52" applyFont="1" applyFill="1" applyBorder="1" applyAlignment="1">
      <alignment horizontal="left" vertical="top" wrapText="1"/>
    </xf>
    <xf numFmtId="0" fontId="6" fillId="4" borderId="1" xfId="52" applyFont="1" applyFill="1" applyBorder="1" applyAlignment="1">
      <alignment horizontal="left" vertical="top" wrapText="1"/>
    </xf>
    <xf numFmtId="49" fontId="5" fillId="4" borderId="18" xfId="69" applyNumberFormat="1" applyFont="1" applyFill="1" applyBorder="1" applyAlignment="1">
      <alignment horizontal="center" vertical="center" wrapText="1"/>
    </xf>
    <xf numFmtId="0" fontId="5" fillId="4" borderId="18" xfId="69" applyFont="1" applyFill="1" applyBorder="1" applyAlignment="1">
      <alignment horizontal="center" vertical="center" wrapText="1"/>
    </xf>
    <xf numFmtId="0" fontId="6" fillId="4" borderId="1" xfId="69" applyFont="1" applyFill="1" applyBorder="1" applyAlignment="1">
      <alignment vertical="center" wrapText="1"/>
    </xf>
    <xf numFmtId="0" fontId="5" fillId="4" borderId="1" xfId="39" applyFont="1" applyFill="1" applyBorder="1" applyAlignment="1">
      <alignment horizontal="center" vertical="center" wrapText="1"/>
    </xf>
    <xf numFmtId="49" fontId="2" fillId="9" borderId="1" xfId="69" applyNumberFormat="1" applyFont="1" applyFill="1" applyBorder="1" applyAlignment="1">
      <alignment horizontal="center" vertical="center" wrapText="1"/>
    </xf>
    <xf numFmtId="0" fontId="4" fillId="9" borderId="2" xfId="69" applyFont="1" applyFill="1" applyBorder="1" applyAlignment="1">
      <alignment horizontal="left" vertical="center" wrapText="1"/>
    </xf>
    <xf numFmtId="0" fontId="4" fillId="9" borderId="3" xfId="69" applyFont="1" applyFill="1" applyBorder="1" applyAlignment="1">
      <alignment horizontal="left" vertical="center" wrapText="1"/>
    </xf>
    <xf numFmtId="0" fontId="4" fillId="9" borderId="4" xfId="69" applyFont="1" applyFill="1" applyBorder="1" applyAlignment="1">
      <alignment horizontal="left" vertical="center" wrapText="1"/>
    </xf>
    <xf numFmtId="43" fontId="4" fillId="9" borderId="1" xfId="10" applyFont="1" applyFill="1" applyBorder="1" applyAlignment="1">
      <alignment horizontal="center" vertical="center" wrapText="1"/>
    </xf>
    <xf numFmtId="49" fontId="5" fillId="9" borderId="17" xfId="69" applyNumberFormat="1" applyFont="1" applyFill="1" applyBorder="1" applyAlignment="1">
      <alignment horizontal="center" vertical="center" wrapText="1"/>
    </xf>
    <xf numFmtId="0" fontId="5" fillId="9" borderId="1" xfId="69" applyFont="1" applyFill="1" applyBorder="1" applyAlignment="1">
      <alignment horizontal="center" vertical="center" wrapText="1"/>
    </xf>
    <xf numFmtId="0" fontId="5" fillId="9" borderId="1" xfId="69" applyFont="1" applyFill="1" applyBorder="1" applyAlignment="1">
      <alignment vertical="center" wrapText="1"/>
    </xf>
    <xf numFmtId="0" fontId="5" fillId="9" borderId="1" xfId="39" applyFont="1" applyFill="1" applyBorder="1" applyAlignment="1">
      <alignment horizontal="center" vertical="center" wrapText="1"/>
    </xf>
    <xf numFmtId="43" fontId="6" fillId="9" borderId="1" xfId="10" applyFont="1" applyFill="1" applyBorder="1" applyAlignment="1">
      <alignment horizontal="center" vertical="center" wrapText="1"/>
    </xf>
    <xf numFmtId="0" fontId="5" fillId="9" borderId="19" xfId="69" applyFont="1" applyFill="1" applyBorder="1" applyAlignment="1">
      <alignment vertical="center" wrapText="1"/>
    </xf>
    <xf numFmtId="0" fontId="5" fillId="9" borderId="18" xfId="39" applyFont="1" applyFill="1" applyBorder="1" applyAlignment="1">
      <alignment horizontal="center" vertical="center" wrapText="1"/>
    </xf>
    <xf numFmtId="43" fontId="6" fillId="9" borderId="18" xfId="10" applyFont="1" applyFill="1" applyBorder="1" applyAlignment="1">
      <alignment horizontal="center" vertical="center" wrapText="1"/>
    </xf>
    <xf numFmtId="43" fontId="6" fillId="9" borderId="16" xfId="10" applyFont="1" applyFill="1" applyBorder="1" applyAlignment="1">
      <alignment horizontal="center" vertical="center" wrapText="1"/>
    </xf>
    <xf numFmtId="43" fontId="6" fillId="9" borderId="20" xfId="1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4" xfId="0" applyFont="1" applyFill="1" applyBorder="1" applyAlignment="1">
      <alignment horizontal="center" vertical="center" wrapText="1"/>
    </xf>
    <xf numFmtId="43" fontId="1" fillId="6" borderId="1" xfId="0" applyNumberFormat="1" applyFont="1" applyFill="1" applyBorder="1" applyAlignment="1">
      <alignment vertical="center" wrapText="1"/>
    </xf>
    <xf numFmtId="0" fontId="17" fillId="0" borderId="0" xfId="0" applyFont="1"/>
    <xf numFmtId="0" fontId="18" fillId="0" borderId="0" xfId="0" applyFont="1"/>
    <xf numFmtId="0" fontId="18" fillId="0" borderId="0" xfId="0" applyFont="1" applyAlignment="1">
      <alignment horizontal="center"/>
    </xf>
    <xf numFmtId="0" fontId="18" fillId="0" borderId="0" xfId="0" applyFont="1" applyAlignment="1">
      <alignment vertical="top" wrapTex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2" xfId="0" applyFont="1" applyFill="1" applyBorder="1" applyAlignment="1">
      <alignment horizontal="center" vertical="top" wrapText="1"/>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2" fillId="0" borderId="2" xfId="0" applyFont="1" applyFill="1" applyBorder="1" applyAlignment="1">
      <alignment vertical="center" wrapText="1"/>
    </xf>
    <xf numFmtId="0" fontId="18" fillId="0" borderId="1" xfId="0" applyFont="1" applyBorder="1" applyAlignment="1">
      <alignment vertical="top" wrapText="1"/>
    </xf>
    <xf numFmtId="0" fontId="5" fillId="0" borderId="2" xfId="0" applyFont="1" applyFill="1" applyBorder="1" applyAlignment="1">
      <alignment vertical="center"/>
    </xf>
    <xf numFmtId="0" fontId="5" fillId="0" borderId="1" xfId="52" applyFont="1" applyFill="1" applyBorder="1" applyAlignment="1">
      <alignment horizontal="center" vertical="center" wrapText="1"/>
    </xf>
    <xf numFmtId="0" fontId="5" fillId="0" borderId="1" xfId="52" applyFont="1" applyFill="1" applyBorder="1" applyAlignment="1">
      <alignment horizontal="left" vertical="center" wrapText="1"/>
    </xf>
    <xf numFmtId="0" fontId="5" fillId="0" borderId="1" xfId="71" applyFont="1" applyFill="1" applyBorder="1" applyAlignment="1">
      <alignment horizontal="center" vertical="center" wrapText="1"/>
    </xf>
    <xf numFmtId="0" fontId="5" fillId="0" borderId="2" xfId="52" applyFont="1" applyFill="1" applyBorder="1" applyAlignment="1">
      <alignment horizontal="left" vertical="center" wrapText="1"/>
    </xf>
    <xf numFmtId="0" fontId="2" fillId="0" borderId="2" xfId="0" applyFont="1" applyFill="1" applyBorder="1" applyAlignment="1">
      <alignment vertical="center"/>
    </xf>
    <xf numFmtId="0" fontId="17" fillId="0" borderId="1" xfId="0" applyFont="1" applyBorder="1" applyAlignment="1">
      <alignment vertical="top" wrapText="1"/>
    </xf>
    <xf numFmtId="0" fontId="5" fillId="0" borderId="2" xfId="52" applyFont="1" applyFill="1" applyBorder="1" applyAlignment="1">
      <alignment horizontal="center" vertical="center" wrapText="1"/>
    </xf>
    <xf numFmtId="0" fontId="2" fillId="0" borderId="2" xfId="52" applyFont="1" applyFill="1" applyBorder="1" applyAlignment="1">
      <alignment horizontal="center" vertical="center" wrapText="1"/>
    </xf>
    <xf numFmtId="49" fontId="2" fillId="0" borderId="1" xfId="0" applyNumberFormat="1" applyFont="1" applyFill="1" applyBorder="1" applyAlignment="1">
      <alignment vertical="center" wrapText="1"/>
    </xf>
    <xf numFmtId="49" fontId="2" fillId="0" borderId="1"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18" fillId="0" borderId="21" xfId="0" applyFont="1" applyBorder="1" applyAlignment="1">
      <alignment vertical="top" wrapText="1"/>
    </xf>
    <xf numFmtId="0" fontId="0" fillId="0" borderId="0" xfId="52"/>
    <xf numFmtId="0" fontId="19" fillId="0" borderId="2" xfId="52" applyFont="1" applyBorder="1" applyAlignment="1">
      <alignment horizontal="center"/>
    </xf>
    <xf numFmtId="0" fontId="19" fillId="0" borderId="3" xfId="52" applyFont="1" applyBorder="1" applyAlignment="1">
      <alignment horizontal="center"/>
    </xf>
    <xf numFmtId="0" fontId="19" fillId="0" borderId="4" xfId="52" applyFont="1" applyBorder="1" applyAlignment="1">
      <alignment horizontal="center"/>
    </xf>
    <xf numFmtId="49" fontId="20" fillId="0" borderId="1" xfId="52" applyNumberFormat="1" applyFont="1" applyBorder="1" applyAlignment="1">
      <alignment vertical="center" wrapText="1"/>
    </xf>
    <xf numFmtId="0" fontId="20" fillId="0" borderId="2" xfId="52" applyFont="1" applyBorder="1" applyAlignment="1">
      <alignment horizontal="right" vertical="center" wrapText="1"/>
    </xf>
    <xf numFmtId="0" fontId="20" fillId="0" borderId="3" xfId="52" applyFont="1" applyBorder="1" applyAlignment="1">
      <alignment horizontal="right" vertical="center" wrapText="1"/>
    </xf>
    <xf numFmtId="0" fontId="20" fillId="0" borderId="4" xfId="52" applyFont="1" applyBorder="1" applyAlignment="1">
      <alignment horizontal="right" vertical="center" wrapText="1"/>
    </xf>
    <xf numFmtId="49" fontId="2" fillId="5" borderId="18" xfId="52" applyNumberFormat="1" applyFont="1" applyFill="1" applyBorder="1" applyAlignment="1">
      <alignment horizontal="center" vertical="center" wrapText="1"/>
    </xf>
    <xf numFmtId="0" fontId="2" fillId="5" borderId="18" xfId="52" applyFont="1" applyFill="1" applyBorder="1" applyAlignment="1">
      <alignment horizontal="center" vertical="center" wrapText="1"/>
    </xf>
    <xf numFmtId="182" fontId="2" fillId="5" borderId="18" xfId="52" applyNumberFormat="1" applyFont="1" applyFill="1" applyBorder="1" applyAlignment="1">
      <alignment horizontal="center" vertical="center" wrapText="1"/>
    </xf>
    <xf numFmtId="43" fontId="2" fillId="5" borderId="18" xfId="10" applyFont="1" applyFill="1" applyBorder="1" applyAlignment="1">
      <alignment horizontal="center" vertical="center" wrapText="1"/>
    </xf>
    <xf numFmtId="49" fontId="2" fillId="6" borderId="1" xfId="52" applyNumberFormat="1" applyFont="1" applyFill="1" applyBorder="1" applyAlignment="1">
      <alignment horizontal="center" vertical="center" wrapText="1"/>
    </xf>
    <xf numFmtId="49" fontId="2" fillId="6" borderId="2" xfId="52" applyNumberFormat="1" applyFont="1" applyFill="1" applyBorder="1" applyAlignment="1">
      <alignment horizontal="left" vertical="center" wrapText="1"/>
    </xf>
    <xf numFmtId="49" fontId="2" fillId="6" borderId="3" xfId="52" applyNumberFormat="1" applyFont="1" applyFill="1" applyBorder="1" applyAlignment="1">
      <alignment horizontal="left" vertical="center" wrapText="1"/>
    </xf>
    <xf numFmtId="49" fontId="2" fillId="6" borderId="4" xfId="52" applyNumberFormat="1" applyFont="1" applyFill="1" applyBorder="1" applyAlignment="1">
      <alignment horizontal="left" vertical="center" wrapText="1"/>
    </xf>
    <xf numFmtId="181" fontId="2" fillId="6" borderId="1" xfId="52" applyNumberFormat="1" applyFont="1" applyFill="1" applyBorder="1" applyAlignment="1">
      <alignment horizontal="center" vertical="center" wrapText="1"/>
    </xf>
    <xf numFmtId="49" fontId="2" fillId="6" borderId="1" xfId="52" applyNumberFormat="1" applyFont="1" applyFill="1" applyBorder="1" applyAlignment="1">
      <alignment vertical="center" wrapText="1"/>
    </xf>
    <xf numFmtId="0" fontId="3" fillId="10" borderId="2" xfId="52" applyFont="1" applyFill="1" applyBorder="1" applyAlignment="1">
      <alignment horizontal="left" vertical="center" wrapText="1"/>
    </xf>
    <xf numFmtId="0" fontId="3" fillId="10" borderId="3" xfId="52" applyFont="1" applyFill="1" applyBorder="1" applyAlignment="1">
      <alignment horizontal="left" vertical="center" wrapText="1"/>
    </xf>
    <xf numFmtId="0" fontId="3" fillId="10" borderId="4" xfId="52" applyFont="1" applyFill="1" applyBorder="1" applyAlignment="1">
      <alignment horizontal="left" vertical="center" wrapText="1"/>
    </xf>
    <xf numFmtId="181" fontId="3" fillId="10" borderId="1" xfId="52" applyNumberFormat="1" applyFont="1" applyFill="1" applyBorder="1" applyAlignment="1">
      <alignment horizontal="center" vertical="center" wrapText="1"/>
    </xf>
    <xf numFmtId="0" fontId="3" fillId="10" borderId="1" xfId="52" applyFont="1" applyFill="1" applyBorder="1" applyAlignment="1">
      <alignment vertical="center" wrapText="1"/>
    </xf>
    <xf numFmtId="0" fontId="21" fillId="7" borderId="2" xfId="52" applyFont="1" applyFill="1" applyBorder="1" applyAlignment="1">
      <alignment horizontal="left" vertical="center" wrapText="1"/>
    </xf>
    <xf numFmtId="0" fontId="21" fillId="7" borderId="3" xfId="52" applyFont="1" applyFill="1" applyBorder="1" applyAlignment="1">
      <alignment horizontal="left" vertical="center" wrapText="1"/>
    </xf>
    <xf numFmtId="0" fontId="21" fillId="7" borderId="4" xfId="52" applyFont="1" applyFill="1" applyBorder="1" applyAlignment="1">
      <alignment horizontal="left" vertical="center" wrapText="1"/>
    </xf>
    <xf numFmtId="0" fontId="13" fillId="7" borderId="1" xfId="52" applyFont="1" applyFill="1" applyBorder="1" applyAlignment="1">
      <alignment horizontal="center" vertical="center" wrapText="1"/>
    </xf>
    <xf numFmtId="0" fontId="14" fillId="0" borderId="1" xfId="52" applyFont="1" applyBorder="1" applyAlignment="1">
      <alignment horizontal="center" vertical="center" wrapText="1"/>
    </xf>
    <xf numFmtId="181" fontId="14" fillId="0" borderId="1" xfId="52" applyNumberFormat="1" applyFont="1" applyBorder="1" applyAlignment="1">
      <alignment horizontal="center" vertical="center" wrapText="1"/>
    </xf>
    <xf numFmtId="181" fontId="13" fillId="7" borderId="1" xfId="52" applyNumberFormat="1" applyFont="1" applyFill="1" applyBorder="1" applyAlignment="1">
      <alignment horizontal="center" vertical="center" wrapText="1"/>
    </xf>
    <xf numFmtId="0" fontId="8" fillId="7" borderId="1" xfId="52" applyFont="1" applyFill="1" applyBorder="1" applyAlignment="1">
      <alignment horizontal="left" vertical="center" wrapText="1"/>
    </xf>
    <xf numFmtId="0" fontId="21" fillId="7" borderId="1" xfId="52" applyFont="1" applyFill="1" applyBorder="1" applyAlignment="1">
      <alignment horizontal="left" vertical="center" wrapText="1"/>
    </xf>
    <xf numFmtId="0" fontId="22" fillId="7" borderId="1" xfId="52" applyFont="1" applyFill="1" applyBorder="1" applyAlignment="1">
      <alignment horizontal="center" vertical="center" wrapText="1"/>
    </xf>
    <xf numFmtId="0" fontId="12" fillId="0" borderId="1" xfId="52" applyFont="1" applyBorder="1" applyAlignment="1">
      <alignment horizontal="center" vertical="center" wrapText="1"/>
    </xf>
    <xf numFmtId="0" fontId="22" fillId="0" borderId="1" xfId="52" applyFont="1" applyBorder="1" applyAlignment="1">
      <alignment horizontal="center" vertical="center" wrapText="1"/>
    </xf>
    <xf numFmtId="181" fontId="22" fillId="0" borderId="1" xfId="52" applyNumberFormat="1" applyFont="1" applyBorder="1" applyAlignment="1">
      <alignment horizontal="center" vertical="center" wrapText="1"/>
    </xf>
    <xf numFmtId="0" fontId="12" fillId="7" borderId="1" xfId="52" applyFont="1" applyFill="1" applyBorder="1" applyAlignment="1">
      <alignment horizontal="left" vertical="center" wrapText="1"/>
    </xf>
    <xf numFmtId="0" fontId="12" fillId="7" borderId="1" xfId="52" applyFont="1" applyFill="1" applyBorder="1" applyAlignment="1">
      <alignment horizontal="center" vertical="center" wrapText="1"/>
    </xf>
    <xf numFmtId="0" fontId="23" fillId="7" borderId="2" xfId="52" applyFont="1" applyFill="1" applyBorder="1" applyAlignment="1">
      <alignment horizontal="left" vertical="center" wrapText="1"/>
    </xf>
    <xf numFmtId="0" fontId="23" fillId="7" borderId="3" xfId="52" applyFont="1" applyFill="1" applyBorder="1" applyAlignment="1">
      <alignment horizontal="left" vertical="center" wrapText="1"/>
    </xf>
    <xf numFmtId="0" fontId="23" fillId="7" borderId="4" xfId="52" applyFont="1" applyFill="1" applyBorder="1" applyAlignment="1">
      <alignment horizontal="left" vertical="center" wrapText="1"/>
    </xf>
    <xf numFmtId="0" fontId="8" fillId="7" borderId="1" xfId="52" applyFont="1" applyFill="1" applyBorder="1" applyAlignment="1">
      <alignment horizontal="center" vertical="center" wrapText="1"/>
    </xf>
    <xf numFmtId="0" fontId="21" fillId="0" borderId="1" xfId="52" applyFont="1" applyBorder="1" applyAlignment="1">
      <alignment horizontal="center" vertical="center" wrapText="1"/>
    </xf>
    <xf numFmtId="0" fontId="24" fillId="7" borderId="1" xfId="52" applyFont="1" applyFill="1" applyBorder="1" applyAlignment="1">
      <alignment horizontal="center" vertical="center" wrapText="1"/>
    </xf>
    <xf numFmtId="49" fontId="4" fillId="6" borderId="2" xfId="52" applyNumberFormat="1" applyFont="1" applyFill="1" applyBorder="1" applyAlignment="1">
      <alignment horizontal="center" vertical="center" wrapText="1"/>
    </xf>
    <xf numFmtId="49" fontId="4" fillId="6" borderId="3" xfId="52" applyNumberFormat="1" applyFont="1" applyFill="1" applyBorder="1" applyAlignment="1">
      <alignment horizontal="center" vertical="center" wrapText="1"/>
    </xf>
    <xf numFmtId="49" fontId="4" fillId="6" borderId="4" xfId="52" applyNumberFormat="1" applyFont="1" applyFill="1" applyBorder="1" applyAlignment="1">
      <alignment horizontal="center" vertical="center" wrapText="1"/>
    </xf>
    <xf numFmtId="43" fontId="4" fillId="6" borderId="1" xfId="81" applyFont="1" applyFill="1" applyBorder="1" applyAlignment="1">
      <alignment vertical="center" wrapText="1"/>
    </xf>
    <xf numFmtId="0" fontId="7" fillId="0" borderId="2" xfId="52" applyFont="1" applyBorder="1" applyAlignment="1">
      <alignment horizontal="center" vertical="center" wrapText="1"/>
    </xf>
    <xf numFmtId="0" fontId="7" fillId="0" borderId="3" xfId="52" applyFont="1" applyBorder="1" applyAlignment="1">
      <alignment horizontal="center" vertical="center" wrapText="1"/>
    </xf>
    <xf numFmtId="0" fontId="25" fillId="0" borderId="0" xfId="52" applyFont="1" applyAlignment="1">
      <alignment wrapText="1"/>
    </xf>
    <xf numFmtId="49" fontId="26" fillId="5" borderId="1" xfId="52" applyNumberFormat="1" applyFont="1" applyFill="1" applyBorder="1" applyAlignment="1">
      <alignment horizontal="center" vertical="center" wrapText="1"/>
    </xf>
    <xf numFmtId="0" fontId="26" fillId="5" borderId="1" xfId="52" applyFont="1" applyFill="1" applyBorder="1" applyAlignment="1">
      <alignment horizontal="center" vertical="center" wrapText="1"/>
    </xf>
    <xf numFmtId="182" fontId="26" fillId="5" borderId="1" xfId="52" applyNumberFormat="1" applyFont="1" applyFill="1" applyBorder="1" applyAlignment="1">
      <alignment horizontal="center" vertical="center" wrapText="1"/>
    </xf>
    <xf numFmtId="43" fontId="26" fillId="5" borderId="1" xfId="10" applyFont="1" applyFill="1" applyBorder="1" applyAlignment="1">
      <alignment horizontal="center" vertical="center" wrapText="1"/>
    </xf>
    <xf numFmtId="49" fontId="26" fillId="9" borderId="1" xfId="52" applyNumberFormat="1" applyFont="1" applyFill="1" applyBorder="1" applyAlignment="1">
      <alignment horizontal="center" vertical="center" wrapText="1"/>
    </xf>
    <xf numFmtId="0" fontId="26" fillId="9" borderId="2" xfId="52" applyFont="1" applyFill="1" applyBorder="1" applyAlignment="1">
      <alignment horizontal="left" vertical="center" wrapText="1"/>
    </xf>
    <xf numFmtId="0" fontId="26" fillId="9" borderId="3" xfId="52" applyFont="1" applyFill="1" applyBorder="1" applyAlignment="1">
      <alignment horizontal="left" vertical="center" wrapText="1"/>
    </xf>
    <xf numFmtId="0" fontId="26" fillId="9" borderId="4" xfId="52" applyFont="1" applyFill="1" applyBorder="1" applyAlignment="1">
      <alignment horizontal="left" vertical="center" wrapText="1"/>
    </xf>
    <xf numFmtId="43" fontId="26" fillId="9" borderId="1" xfId="10" applyFont="1" applyFill="1" applyBorder="1" applyAlignment="1">
      <alignment horizontal="center" vertical="center" wrapText="1"/>
    </xf>
    <xf numFmtId="0" fontId="25" fillId="9" borderId="0" xfId="52" applyFont="1" applyFill="1" applyAlignment="1">
      <alignment wrapText="1"/>
    </xf>
    <xf numFmtId="49" fontId="27" fillId="0" borderId="1" xfId="52" applyNumberFormat="1" applyFont="1" applyBorder="1" applyAlignment="1">
      <alignment horizontal="center" vertical="center" wrapText="1"/>
    </xf>
    <xf numFmtId="0" fontId="27" fillId="0" borderId="1" xfId="52" applyFont="1" applyBorder="1" applyAlignment="1">
      <alignment horizontal="center" vertical="center" wrapText="1"/>
    </xf>
    <xf numFmtId="0" fontId="27" fillId="0" borderId="1" xfId="52" applyFont="1" applyBorder="1" applyAlignment="1">
      <alignment horizontal="left" vertical="top" wrapText="1"/>
    </xf>
    <xf numFmtId="182" fontId="27" fillId="0" borderId="18" xfId="52" applyNumberFormat="1" applyFont="1" applyBorder="1" applyAlignment="1">
      <alignment horizontal="center" vertical="center" wrapText="1"/>
    </xf>
    <xf numFmtId="0" fontId="27" fillId="0" borderId="18" xfId="52" applyFont="1" applyBorder="1" applyAlignment="1">
      <alignment horizontal="center" vertical="center" wrapText="1"/>
    </xf>
    <xf numFmtId="43" fontId="27" fillId="0" borderId="4" xfId="10" applyFont="1" applyBorder="1" applyAlignment="1">
      <alignment horizontal="center" vertical="center" wrapText="1"/>
    </xf>
    <xf numFmtId="43" fontId="27" fillId="0" borderId="18" xfId="10" applyFont="1" applyBorder="1" applyAlignment="1">
      <alignment horizontal="center" vertical="center" wrapText="1"/>
    </xf>
    <xf numFmtId="49" fontId="27" fillId="0" borderId="18" xfId="52" applyNumberFormat="1" applyFont="1" applyBorder="1" applyAlignment="1">
      <alignment horizontal="center" vertical="center" wrapText="1"/>
    </xf>
    <xf numFmtId="182" fontId="27" fillId="0" borderId="16" xfId="52" applyNumberFormat="1" applyFont="1" applyBorder="1" applyAlignment="1">
      <alignment horizontal="center" vertical="center" wrapText="1"/>
    </xf>
    <xf numFmtId="0" fontId="27" fillId="0" borderId="16" xfId="52" applyFont="1" applyBorder="1" applyAlignment="1">
      <alignment horizontal="center" vertical="center" wrapText="1"/>
    </xf>
    <xf numFmtId="43" fontId="27" fillId="0" borderId="16" xfId="10" applyFont="1" applyBorder="1" applyAlignment="1">
      <alignment horizontal="center" vertical="center" wrapText="1"/>
    </xf>
    <xf numFmtId="49" fontId="27" fillId="0" borderId="20" xfId="52" applyNumberFormat="1" applyFont="1" applyBorder="1" applyAlignment="1">
      <alignment horizontal="center" vertical="center" wrapText="1"/>
    </xf>
    <xf numFmtId="0" fontId="27" fillId="0" borderId="20" xfId="52" applyFont="1" applyBorder="1" applyAlignment="1">
      <alignment horizontal="center" vertical="center" wrapText="1"/>
    </xf>
    <xf numFmtId="182" fontId="27" fillId="0" borderId="20" xfId="52" applyNumberFormat="1" applyFont="1" applyBorder="1" applyAlignment="1">
      <alignment horizontal="center" vertical="center" wrapText="1"/>
    </xf>
    <xf numFmtId="43" fontId="27" fillId="0" borderId="20" xfId="10" applyFont="1" applyBorder="1" applyAlignment="1">
      <alignment horizontal="center" vertical="center" wrapText="1"/>
    </xf>
    <xf numFmtId="182" fontId="27" fillId="0" borderId="1" xfId="52" applyNumberFormat="1" applyFont="1" applyBorder="1" applyAlignment="1">
      <alignment horizontal="center" vertical="center" wrapText="1"/>
    </xf>
    <xf numFmtId="43" fontId="27" fillId="0" borderId="1" xfId="10" applyFont="1" applyBorder="1" applyAlignment="1">
      <alignment horizontal="center" vertical="center" wrapText="1"/>
    </xf>
    <xf numFmtId="0" fontId="25" fillId="0" borderId="0" xfId="52" applyFont="1" applyAlignment="1">
      <alignment horizontal="left" wrapText="1"/>
    </xf>
    <xf numFmtId="0" fontId="25" fillId="0" borderId="0" xfId="0" applyFont="1" applyAlignment="1">
      <alignment horizontal="center"/>
    </xf>
    <xf numFmtId="0" fontId="28" fillId="0" borderId="0" xfId="0" applyFont="1"/>
    <xf numFmtId="0" fontId="29" fillId="0" borderId="0" xfId="0" applyFont="1"/>
    <xf numFmtId="0" fontId="25" fillId="0" borderId="0" xfId="0" applyFont="1"/>
    <xf numFmtId="0" fontId="25" fillId="0" borderId="0" xfId="0" applyFont="1" applyAlignment="1">
      <alignment vertical="top"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top" wrapText="1"/>
    </xf>
    <xf numFmtId="181" fontId="4" fillId="3" borderId="1" xfId="10" applyNumberFormat="1" applyFont="1" applyFill="1" applyBorder="1" applyAlignment="1">
      <alignment horizontal="center" vertical="center"/>
    </xf>
    <xf numFmtId="0" fontId="4" fillId="3" borderId="1" xfId="0" applyFont="1" applyFill="1" applyBorder="1" applyAlignment="1">
      <alignment vertical="center" wrapText="1"/>
    </xf>
    <xf numFmtId="181" fontId="4" fillId="3" borderId="1" xfId="0" applyNumberFormat="1" applyFont="1" applyFill="1" applyBorder="1" applyAlignment="1">
      <alignment vertical="center" wrapText="1"/>
    </xf>
    <xf numFmtId="0" fontId="28" fillId="0" borderId="1" xfId="0" applyFont="1" applyBorder="1" applyAlignment="1">
      <alignment vertical="top" wrapText="1"/>
    </xf>
    <xf numFmtId="185" fontId="6" fillId="0" borderId="1" xfId="52" applyNumberFormat="1" applyFont="1" applyFill="1" applyBorder="1" applyAlignment="1">
      <alignment horizontal="center" vertical="center" wrapText="1"/>
    </xf>
    <xf numFmtId="0" fontId="6" fillId="0" borderId="1" xfId="52" applyFont="1" applyFill="1" applyBorder="1" applyAlignment="1">
      <alignment horizontal="center" vertical="center" wrapText="1"/>
    </xf>
    <xf numFmtId="0" fontId="6" fillId="0" borderId="1" xfId="52" applyFont="1" applyFill="1" applyBorder="1" applyAlignment="1">
      <alignment horizontal="left" vertical="top" wrapText="1"/>
    </xf>
    <xf numFmtId="0" fontId="5" fillId="0" borderId="1" xfId="52" applyFont="1" applyBorder="1" applyAlignment="1">
      <alignment horizontal="left" vertical="center" wrapText="1"/>
    </xf>
    <xf numFmtId="0" fontId="25" fillId="0" borderId="1" xfId="0" applyFont="1" applyBorder="1" applyAlignment="1">
      <alignment vertical="top" wrapText="1"/>
    </xf>
    <xf numFmtId="0" fontId="6" fillId="0" borderId="1" xfId="0" applyFont="1" applyBorder="1"/>
    <xf numFmtId="0" fontId="29" fillId="0" borderId="1" xfId="0" applyFont="1" applyBorder="1" applyAlignment="1">
      <alignment vertical="top" wrapText="1"/>
    </xf>
    <xf numFmtId="0" fontId="11" fillId="0" borderId="1" xfId="0" applyFont="1" applyBorder="1" applyAlignment="1">
      <alignment horizontal="center" vertical="center"/>
    </xf>
    <xf numFmtId="0" fontId="30" fillId="0" borderId="1" xfId="0" applyFont="1" applyBorder="1" applyAlignment="1">
      <alignment vertical="top" wrapText="1"/>
    </xf>
    <xf numFmtId="9" fontId="29" fillId="0" borderId="1" xfId="0" applyNumberFormat="1" applyFont="1" applyBorder="1" applyAlignment="1">
      <alignment vertical="top" wrapText="1"/>
    </xf>
    <xf numFmtId="0" fontId="5" fillId="0" borderId="1" xfId="52" applyFont="1" applyBorder="1" applyAlignment="1">
      <alignment horizontal="center" vertical="center"/>
    </xf>
    <xf numFmtId="0" fontId="5" fillId="0" borderId="1" xfId="52" applyFont="1" applyBorder="1" applyAlignment="1">
      <alignment horizontal="left" vertical="top" wrapText="1"/>
    </xf>
    <xf numFmtId="181" fontId="6" fillId="0" borderId="1" xfId="10" applyNumberFormat="1" applyFont="1" applyFill="1" applyBorder="1" applyAlignment="1">
      <alignment horizontal="right" vertical="center"/>
    </xf>
    <xf numFmtId="181" fontId="6" fillId="0" borderId="1" xfId="10" applyNumberFormat="1" applyFont="1" applyFill="1" applyBorder="1" applyAlignment="1">
      <alignment horizontal="left" vertical="center" wrapText="1"/>
    </xf>
    <xf numFmtId="0" fontId="6" fillId="0" borderId="0" xfId="0" applyFont="1"/>
    <xf numFmtId="0" fontId="0" fillId="0" borderId="0" xfId="0" applyFont="1"/>
  </cellXfs>
  <cellStyles count="83">
    <cellStyle name="常规" xfId="0" builtinId="0"/>
    <cellStyle name="货币[0]" xfId="1" builtinId="7"/>
    <cellStyle name="常规 156" xfId="2"/>
    <cellStyle name="20% - 强调文字颜色 3" xfId="3" builtinId="38"/>
    <cellStyle name="输入" xfId="4" builtinId="20"/>
    <cellStyle name="货币" xfId="5" builtinId="4"/>
    <cellStyle name="常规 2 4 2 2"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_ET_STYLE_NoName_00_" xfId="20"/>
    <cellStyle name="标题" xfId="21" builtinId="15"/>
    <cellStyle name="常规 2 5" xfId="22"/>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着色 1 2" xfId="32"/>
    <cellStyle name="Normal 2 2" xfId="33"/>
    <cellStyle name="20% - 强调文字颜色 6" xfId="34" builtinId="50"/>
    <cellStyle name="千位分隔 2 3 2 2" xfId="35"/>
    <cellStyle name="强调文字颜色 2" xfId="36" builtinId="33"/>
    <cellStyle name="链接单元格" xfId="37" builtinId="24"/>
    <cellStyle name="汇总" xfId="38" builtinId="25"/>
    <cellStyle name="好" xfId="39" builtinId="26"/>
    <cellStyle name="适中" xfId="40" builtinId="28"/>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常规 2 2" xfId="52"/>
    <cellStyle name="40% - 强调文字颜色 5" xfId="53" builtinId="47"/>
    <cellStyle name="60% - 强调文字颜色 5" xfId="54" builtinId="48"/>
    <cellStyle name="强调文字颜色 6" xfId="55" builtinId="49"/>
    <cellStyle name="常规 2 3" xfId="56"/>
    <cellStyle name="40% - 强调文字颜色 6" xfId="57" builtinId="51"/>
    <cellStyle name="常规 2 3 2" xfId="58"/>
    <cellStyle name="60% - 强调文字颜色 6" xfId="59" builtinId="52"/>
    <cellStyle name="Normal 2 2 2" xfId="60"/>
    <cellStyle name="常规 13" xfId="61"/>
    <cellStyle name="常规 2 4 2" xfId="62"/>
    <cellStyle name="常规 2 6" xfId="63"/>
    <cellStyle name="常规 2" xfId="64"/>
    <cellStyle name="常规 3" xfId="65"/>
    <cellStyle name="常规 3 2" xfId="66"/>
    <cellStyle name="常规 3 2 2" xfId="67"/>
    <cellStyle name="常规 3 3" xfId="68"/>
    <cellStyle name="常规 3 3 2" xfId="69"/>
    <cellStyle name="常规 3 4 2" xfId="70"/>
    <cellStyle name="常规 4" xfId="71"/>
    <cellStyle name="常规 46" xfId="72"/>
    <cellStyle name="常规 5" xfId="73"/>
    <cellStyle name="常规 6 3 2" xfId="74"/>
    <cellStyle name="货币 2 2" xfId="75"/>
    <cellStyle name="货币 2 2 2" xfId="76"/>
    <cellStyle name="千位分隔 2" xfId="77"/>
    <cellStyle name="千位分隔 2 2" xfId="78"/>
    <cellStyle name="千位分隔 2 3 2" xfId="79"/>
    <cellStyle name="千位分隔 3" xfId="80"/>
    <cellStyle name="千位分隔 5" xfId="81"/>
    <cellStyle name="千位分隔 5 2" xfId="82"/>
  </cellStyles>
  <dxfs count="3">
    <dxf>
      <fill>
        <patternFill patternType="solid">
          <bgColor theme="9" tint="0.599963377788629"/>
        </patternFill>
      </fill>
    </dxf>
    <dxf>
      <fill>
        <patternFill patternType="solid">
          <bgColor rgb="FFFFFF00"/>
        </patternFill>
      </fill>
    </dxf>
    <dxf>
      <fill>
        <patternFill patternType="solid">
          <bgColor theme="8" tint="0.599963377788629"/>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0"/>
  <sheetViews>
    <sheetView tabSelected="1" topLeftCell="A26" workbookViewId="0">
      <selection activeCell="J31" sqref="J31"/>
    </sheetView>
  </sheetViews>
  <sheetFormatPr defaultColWidth="9" defaultRowHeight="23" customHeight="1"/>
  <cols>
    <col min="1" max="1" width="5.25" style="339" customWidth="1"/>
    <col min="2" max="2" width="17.75" style="342" customWidth="1"/>
    <col min="3" max="3" width="38.125" style="342" customWidth="1"/>
    <col min="4" max="4" width="6.89166666666667" style="339" customWidth="1"/>
    <col min="5" max="5" width="8.55833333333333" style="339" customWidth="1"/>
    <col min="6" max="6" width="22.6333333333333" style="342" customWidth="1"/>
    <col min="7" max="7" width="48.0833333333333" style="343" customWidth="1"/>
    <col min="8" max="16384" width="9" style="342"/>
  </cols>
  <sheetData>
    <row r="1" s="339" customFormat="1" customHeight="1" spans="1:7">
      <c r="A1" s="344" t="s">
        <v>0</v>
      </c>
      <c r="B1" s="344" t="s">
        <v>1</v>
      </c>
      <c r="C1" s="345" t="s">
        <v>2</v>
      </c>
      <c r="D1" s="344" t="s">
        <v>3</v>
      </c>
      <c r="E1" s="344" t="s">
        <v>4</v>
      </c>
      <c r="F1" s="344" t="s">
        <v>5</v>
      </c>
      <c r="G1" s="346" t="s">
        <v>6</v>
      </c>
    </row>
    <row r="2" s="340" customFormat="1" customHeight="1" spans="1:7">
      <c r="A2" s="347" t="s">
        <v>7</v>
      </c>
      <c r="B2" s="348" t="s">
        <v>8</v>
      </c>
      <c r="C2" s="17"/>
      <c r="D2" s="348"/>
      <c r="E2" s="17"/>
      <c r="F2" s="349" t="s">
        <v>9</v>
      </c>
      <c r="G2" s="350"/>
    </row>
    <row r="3" ht="180" spans="1:7">
      <c r="A3" s="351" t="s">
        <v>10</v>
      </c>
      <c r="B3" s="352" t="s">
        <v>11</v>
      </c>
      <c r="C3" s="353" t="s">
        <v>12</v>
      </c>
      <c r="D3" s="352">
        <v>1</v>
      </c>
      <c r="E3" s="352" t="s">
        <v>13</v>
      </c>
      <c r="F3" s="354" t="s">
        <v>14</v>
      </c>
      <c r="G3" s="355" t="s">
        <v>15</v>
      </c>
    </row>
    <row r="4" ht="108" spans="1:7">
      <c r="A4" s="351" t="s">
        <v>16</v>
      </c>
      <c r="B4" s="352" t="s">
        <v>17</v>
      </c>
      <c r="C4" s="353" t="s">
        <v>18</v>
      </c>
      <c r="D4" s="352">
        <v>1</v>
      </c>
      <c r="E4" s="352" t="s">
        <v>13</v>
      </c>
      <c r="F4" s="152" t="s">
        <v>19</v>
      </c>
      <c r="G4" s="355"/>
    </row>
    <row r="5" ht="120" spans="1:7">
      <c r="A5" s="351" t="s">
        <v>20</v>
      </c>
      <c r="B5" s="352" t="s">
        <v>21</v>
      </c>
      <c r="C5" s="353" t="s">
        <v>22</v>
      </c>
      <c r="D5" s="352">
        <v>2</v>
      </c>
      <c r="E5" s="352" t="s">
        <v>13</v>
      </c>
      <c r="F5" s="152" t="s">
        <v>23</v>
      </c>
      <c r="G5" s="355"/>
    </row>
    <row r="6" ht="200.25" spans="1:7">
      <c r="A6" s="351" t="s">
        <v>24</v>
      </c>
      <c r="B6" s="352" t="s">
        <v>25</v>
      </c>
      <c r="C6" s="353" t="s">
        <v>26</v>
      </c>
      <c r="D6" s="352">
        <v>2</v>
      </c>
      <c r="E6" s="352" t="s">
        <v>13</v>
      </c>
      <c r="F6" s="354" t="s">
        <v>27</v>
      </c>
      <c r="G6" s="355"/>
    </row>
    <row r="7" ht="36" spans="1:7">
      <c r="A7" s="351" t="s">
        <v>28</v>
      </c>
      <c r="B7" s="352" t="s">
        <v>29</v>
      </c>
      <c r="C7" s="353" t="s">
        <v>30</v>
      </c>
      <c r="D7" s="352">
        <v>12</v>
      </c>
      <c r="E7" s="352" t="s">
        <v>31</v>
      </c>
      <c r="F7" s="354"/>
      <c r="G7" s="355"/>
    </row>
    <row r="8" ht="36" spans="1:7">
      <c r="A8" s="351" t="s">
        <v>32</v>
      </c>
      <c r="B8" s="352" t="s">
        <v>33</v>
      </c>
      <c r="C8" s="353" t="s">
        <v>34</v>
      </c>
      <c r="D8" s="352">
        <v>6</v>
      </c>
      <c r="E8" s="352" t="s">
        <v>31</v>
      </c>
      <c r="F8" s="354"/>
      <c r="G8" s="355"/>
    </row>
    <row r="9" ht="84" spans="1:7">
      <c r="A9" s="351" t="s">
        <v>35</v>
      </c>
      <c r="B9" s="352" t="s">
        <v>36</v>
      </c>
      <c r="C9" s="353" t="s">
        <v>37</v>
      </c>
      <c r="D9" s="352">
        <v>409</v>
      </c>
      <c r="E9" s="352" t="s">
        <v>13</v>
      </c>
      <c r="F9" s="354" t="s">
        <v>38</v>
      </c>
      <c r="G9" s="355"/>
    </row>
    <row r="10" ht="84" spans="1:7">
      <c r="A10" s="351" t="s">
        <v>39</v>
      </c>
      <c r="B10" s="352" t="s">
        <v>40</v>
      </c>
      <c r="C10" s="353" t="s">
        <v>41</v>
      </c>
      <c r="D10" s="352">
        <v>440</v>
      </c>
      <c r="E10" s="352" t="s">
        <v>13</v>
      </c>
      <c r="F10" s="354" t="s">
        <v>42</v>
      </c>
      <c r="G10" s="355"/>
    </row>
    <row r="11" ht="84" spans="1:7">
      <c r="A11" s="351" t="s">
        <v>43</v>
      </c>
      <c r="B11" s="352" t="s">
        <v>44</v>
      </c>
      <c r="C11" s="353" t="s">
        <v>45</v>
      </c>
      <c r="D11" s="352">
        <v>65</v>
      </c>
      <c r="E11" s="352" t="s">
        <v>13</v>
      </c>
      <c r="F11" s="354" t="s">
        <v>46</v>
      </c>
      <c r="G11" s="355"/>
    </row>
    <row r="12" ht="84" spans="1:7">
      <c r="A12" s="351" t="s">
        <v>47</v>
      </c>
      <c r="B12" s="352" t="s">
        <v>48</v>
      </c>
      <c r="C12" s="353" t="s">
        <v>49</v>
      </c>
      <c r="D12" s="352">
        <v>68</v>
      </c>
      <c r="E12" s="352" t="s">
        <v>13</v>
      </c>
      <c r="F12" s="354" t="s">
        <v>50</v>
      </c>
      <c r="G12" s="355"/>
    </row>
    <row r="13" ht="84" spans="1:7">
      <c r="A13" s="351" t="s">
        <v>51</v>
      </c>
      <c r="B13" s="352" t="s">
        <v>52</v>
      </c>
      <c r="C13" s="353" t="s">
        <v>53</v>
      </c>
      <c r="D13" s="352">
        <v>52</v>
      </c>
      <c r="E13" s="352" t="s">
        <v>13</v>
      </c>
      <c r="F13" s="354" t="s">
        <v>54</v>
      </c>
      <c r="G13" s="355"/>
    </row>
    <row r="14" ht="60" spans="1:7">
      <c r="A14" s="351" t="s">
        <v>55</v>
      </c>
      <c r="B14" s="352" t="s">
        <v>56</v>
      </c>
      <c r="C14" s="353" t="s">
        <v>57</v>
      </c>
      <c r="D14" s="352">
        <v>2</v>
      </c>
      <c r="E14" s="352" t="s">
        <v>13</v>
      </c>
      <c r="F14" s="204" t="s">
        <v>58</v>
      </c>
      <c r="G14" s="355"/>
    </row>
    <row r="15" ht="108" spans="1:7">
      <c r="A15" s="351" t="s">
        <v>59</v>
      </c>
      <c r="B15" s="352" t="s">
        <v>60</v>
      </c>
      <c r="C15" s="353" t="s">
        <v>61</v>
      </c>
      <c r="D15" s="352">
        <v>2</v>
      </c>
      <c r="E15" s="352" t="s">
        <v>13</v>
      </c>
      <c r="F15" s="354" t="s">
        <v>62</v>
      </c>
      <c r="G15" s="355" t="s">
        <v>63</v>
      </c>
    </row>
    <row r="16" ht="108" spans="1:7">
      <c r="A16" s="351" t="s">
        <v>64</v>
      </c>
      <c r="B16" s="352" t="s">
        <v>65</v>
      </c>
      <c r="C16" s="353" t="s">
        <v>66</v>
      </c>
      <c r="D16" s="352">
        <v>37</v>
      </c>
      <c r="E16" s="352" t="s">
        <v>13</v>
      </c>
      <c r="F16" s="152" t="s">
        <v>67</v>
      </c>
      <c r="G16" s="355"/>
    </row>
    <row r="17" ht="108" spans="1:7">
      <c r="A17" s="351" t="s">
        <v>68</v>
      </c>
      <c r="B17" s="352" t="s">
        <v>69</v>
      </c>
      <c r="C17" s="353" t="s">
        <v>70</v>
      </c>
      <c r="D17" s="352">
        <v>44</v>
      </c>
      <c r="E17" s="352" t="s">
        <v>13</v>
      </c>
      <c r="F17" s="152" t="s">
        <v>71</v>
      </c>
      <c r="G17" s="355"/>
    </row>
    <row r="18" ht="96" spans="1:7">
      <c r="A18" s="351" t="s">
        <v>72</v>
      </c>
      <c r="B18" s="352" t="s">
        <v>73</v>
      </c>
      <c r="C18" s="353" t="s">
        <v>74</v>
      </c>
      <c r="D18" s="352">
        <v>648</v>
      </c>
      <c r="E18" s="352" t="s">
        <v>13</v>
      </c>
      <c r="F18" s="152" t="s">
        <v>75</v>
      </c>
      <c r="G18" s="355"/>
    </row>
    <row r="19" ht="108" spans="1:7">
      <c r="A19" s="351" t="s">
        <v>76</v>
      </c>
      <c r="B19" s="352" t="s">
        <v>77</v>
      </c>
      <c r="C19" s="353" t="s">
        <v>78</v>
      </c>
      <c r="D19" s="352">
        <v>500</v>
      </c>
      <c r="E19" s="352" t="s">
        <v>13</v>
      </c>
      <c r="F19" s="152" t="s">
        <v>79</v>
      </c>
      <c r="G19" s="355"/>
    </row>
    <row r="20" s="340" customFormat="1" ht="12.75" spans="1:7">
      <c r="A20" s="347" t="s">
        <v>80</v>
      </c>
      <c r="B20" s="348" t="s">
        <v>81</v>
      </c>
      <c r="C20" s="17"/>
      <c r="D20" s="348"/>
      <c r="E20" s="17"/>
      <c r="F20" s="17" t="s">
        <v>82</v>
      </c>
      <c r="G20" s="350"/>
    </row>
    <row r="21" ht="36" spans="1:7">
      <c r="A21" s="351">
        <v>1</v>
      </c>
      <c r="B21" s="352" t="s">
        <v>29</v>
      </c>
      <c r="C21" s="353" t="s">
        <v>30</v>
      </c>
      <c r="D21" s="352">
        <v>4</v>
      </c>
      <c r="E21" s="352" t="s">
        <v>31</v>
      </c>
      <c r="F21" s="356"/>
      <c r="G21" s="355"/>
    </row>
    <row r="22" ht="36" spans="1:7">
      <c r="A22" s="351">
        <v>2</v>
      </c>
      <c r="B22" s="352" t="s">
        <v>33</v>
      </c>
      <c r="C22" s="353" t="s">
        <v>34</v>
      </c>
      <c r="D22" s="352">
        <v>10</v>
      </c>
      <c r="E22" s="352" t="s">
        <v>31</v>
      </c>
      <c r="F22" s="356"/>
      <c r="G22" s="355"/>
    </row>
    <row r="23" ht="84" spans="1:7">
      <c r="A23" s="351">
        <v>3</v>
      </c>
      <c r="B23" s="352" t="s">
        <v>83</v>
      </c>
      <c r="C23" s="353" t="s">
        <v>84</v>
      </c>
      <c r="D23" s="352">
        <v>24</v>
      </c>
      <c r="E23" s="352" t="s">
        <v>13</v>
      </c>
      <c r="F23" s="356"/>
      <c r="G23" s="355"/>
    </row>
    <row r="24" ht="84" spans="1:7">
      <c r="A24" s="351">
        <v>4</v>
      </c>
      <c r="B24" s="352" t="s">
        <v>85</v>
      </c>
      <c r="C24" s="353" t="s">
        <v>53</v>
      </c>
      <c r="D24" s="352">
        <v>34</v>
      </c>
      <c r="E24" s="352" t="s">
        <v>13</v>
      </c>
      <c r="F24" s="356"/>
      <c r="G24" s="355"/>
    </row>
    <row r="25" ht="84" spans="1:7">
      <c r="A25" s="351">
        <v>5</v>
      </c>
      <c r="B25" s="352" t="s">
        <v>86</v>
      </c>
      <c r="C25" s="353" t="s">
        <v>87</v>
      </c>
      <c r="D25" s="352">
        <v>216</v>
      </c>
      <c r="E25" s="352" t="s">
        <v>13</v>
      </c>
      <c r="F25" s="356"/>
      <c r="G25" s="355"/>
    </row>
    <row r="26" ht="84" spans="1:7">
      <c r="A26" s="351">
        <v>6</v>
      </c>
      <c r="B26" s="352" t="s">
        <v>88</v>
      </c>
      <c r="C26" s="353" t="s">
        <v>89</v>
      </c>
      <c r="D26" s="352">
        <v>72</v>
      </c>
      <c r="E26" s="352" t="s">
        <v>13</v>
      </c>
      <c r="F26" s="356"/>
      <c r="G26" s="355"/>
    </row>
    <row r="27" ht="84" spans="1:7">
      <c r="A27" s="351">
        <v>7</v>
      </c>
      <c r="B27" s="352" t="s">
        <v>90</v>
      </c>
      <c r="C27" s="353" t="s">
        <v>45</v>
      </c>
      <c r="D27" s="352">
        <v>72</v>
      </c>
      <c r="E27" s="352" t="s">
        <v>13</v>
      </c>
      <c r="F27" s="356"/>
      <c r="G27" s="355"/>
    </row>
    <row r="28" ht="36" spans="1:7">
      <c r="A28" s="351">
        <v>8</v>
      </c>
      <c r="B28" s="352" t="s">
        <v>91</v>
      </c>
      <c r="C28" s="353" t="s">
        <v>92</v>
      </c>
      <c r="D28" s="352">
        <v>96</v>
      </c>
      <c r="E28" s="352" t="s">
        <v>13</v>
      </c>
      <c r="F28" s="356"/>
      <c r="G28" s="355"/>
    </row>
    <row r="29" ht="51" spans="1:7">
      <c r="A29" s="351">
        <v>9</v>
      </c>
      <c r="B29" s="352" t="s">
        <v>93</v>
      </c>
      <c r="C29" s="353" t="s">
        <v>94</v>
      </c>
      <c r="D29" s="352">
        <v>2</v>
      </c>
      <c r="E29" s="352" t="s">
        <v>13</v>
      </c>
      <c r="F29" s="356"/>
      <c r="G29" s="355" t="s">
        <v>95</v>
      </c>
    </row>
    <row r="30" s="341" customFormat="1" ht="132" spans="1:7">
      <c r="A30" s="351">
        <v>10</v>
      </c>
      <c r="B30" s="23" t="s">
        <v>96</v>
      </c>
      <c r="C30" s="112" t="s">
        <v>97</v>
      </c>
      <c r="D30" s="23">
        <v>1</v>
      </c>
      <c r="E30" s="23" t="s">
        <v>13</v>
      </c>
      <c r="F30" s="18" t="s">
        <v>98</v>
      </c>
      <c r="G30" s="357" t="s">
        <v>99</v>
      </c>
    </row>
    <row r="31" s="341" customFormat="1" ht="396" spans="1:7">
      <c r="A31" s="351">
        <v>11</v>
      </c>
      <c r="B31" s="23" t="s">
        <v>100</v>
      </c>
      <c r="C31" s="112" t="s">
        <v>101</v>
      </c>
      <c r="D31" s="23">
        <v>1</v>
      </c>
      <c r="E31" s="358" t="s">
        <v>102</v>
      </c>
      <c r="F31" s="18" t="s">
        <v>98</v>
      </c>
      <c r="G31" s="357" t="s">
        <v>103</v>
      </c>
    </row>
    <row r="32" s="341" customFormat="1" ht="354.75" spans="1:7">
      <c r="A32" s="351">
        <v>12</v>
      </c>
      <c r="B32" s="25" t="s">
        <v>104</v>
      </c>
      <c r="C32" s="24" t="s">
        <v>105</v>
      </c>
      <c r="D32" s="25">
        <v>1</v>
      </c>
      <c r="E32" s="25" t="s">
        <v>13</v>
      </c>
      <c r="F32" s="18" t="s">
        <v>106</v>
      </c>
      <c r="G32" s="359" t="s">
        <v>107</v>
      </c>
    </row>
    <row r="33" s="341" customFormat="1" ht="409.5" spans="1:7">
      <c r="A33" s="351">
        <v>13</v>
      </c>
      <c r="B33" s="25" t="s">
        <v>108</v>
      </c>
      <c r="C33" s="24" t="s">
        <v>109</v>
      </c>
      <c r="D33" s="25">
        <v>1</v>
      </c>
      <c r="E33" s="25" t="s">
        <v>102</v>
      </c>
      <c r="F33" s="18" t="s">
        <v>98</v>
      </c>
      <c r="G33" s="357"/>
    </row>
    <row r="34" s="341" customFormat="1" ht="409.5" spans="1:7">
      <c r="A34" s="351">
        <v>14</v>
      </c>
      <c r="B34" s="25" t="s">
        <v>110</v>
      </c>
      <c r="C34" s="24" t="s">
        <v>111</v>
      </c>
      <c r="D34" s="25">
        <v>1</v>
      </c>
      <c r="E34" s="25" t="s">
        <v>102</v>
      </c>
      <c r="F34" s="18" t="s">
        <v>106</v>
      </c>
      <c r="G34" s="360"/>
    </row>
    <row r="35" customFormat="1" ht="408" spans="1:11">
      <c r="A35" s="351">
        <v>15</v>
      </c>
      <c r="B35" s="361" t="s">
        <v>112</v>
      </c>
      <c r="C35" s="362" t="s">
        <v>113</v>
      </c>
      <c r="D35" s="361">
        <v>2</v>
      </c>
      <c r="E35" s="361" t="s">
        <v>13</v>
      </c>
      <c r="F35" s="18" t="s">
        <v>114</v>
      </c>
      <c r="G35" s="363"/>
      <c r="J35" s="43"/>
      <c r="K35" s="366"/>
    </row>
    <row r="36" customFormat="1" ht="48" spans="1:7">
      <c r="A36" s="351">
        <v>16</v>
      </c>
      <c r="B36" s="170" t="s">
        <v>115</v>
      </c>
      <c r="C36" s="112" t="s">
        <v>116</v>
      </c>
      <c r="D36" s="23">
        <v>1</v>
      </c>
      <c r="E36" s="23" t="s">
        <v>102</v>
      </c>
      <c r="F36" s="18" t="s">
        <v>117</v>
      </c>
      <c r="G36" s="364" t="s">
        <v>118</v>
      </c>
    </row>
    <row r="37" customFormat="1" ht="48" spans="1:7">
      <c r="A37" s="351">
        <v>17</v>
      </c>
      <c r="B37" s="170" t="s">
        <v>119</v>
      </c>
      <c r="C37" s="112" t="s">
        <v>120</v>
      </c>
      <c r="D37" s="23">
        <v>5</v>
      </c>
      <c r="E37" s="23" t="s">
        <v>102</v>
      </c>
      <c r="F37" s="18" t="s">
        <v>117</v>
      </c>
      <c r="G37" s="364" t="s">
        <v>121</v>
      </c>
    </row>
    <row r="38" customFormat="1" ht="48" spans="1:7">
      <c r="A38" s="351">
        <v>18</v>
      </c>
      <c r="B38" s="170" t="s">
        <v>122</v>
      </c>
      <c r="C38" s="112" t="s">
        <v>123</v>
      </c>
      <c r="D38" s="23">
        <v>1</v>
      </c>
      <c r="E38" s="23" t="s">
        <v>102</v>
      </c>
      <c r="F38" s="18" t="s">
        <v>117</v>
      </c>
      <c r="G38" s="364" t="s">
        <v>124</v>
      </c>
    </row>
    <row r="40" customHeight="1" spans="3:3">
      <c r="C40" s="365"/>
    </row>
  </sheetData>
  <conditionalFormatting sqref="B24:C24">
    <cfRule type="expression" dxfId="0" priority="116">
      <formula>#REF!="I期"</formula>
    </cfRule>
  </conditionalFormatting>
  <conditionalFormatting sqref="B24">
    <cfRule type="expression" dxfId="1" priority="114">
      <formula>#REF!="III期"</formula>
    </cfRule>
    <cfRule type="expression" dxfId="2" priority="115">
      <formula>#REF!="II期"</formula>
    </cfRule>
  </conditionalFormatting>
  <conditionalFormatting sqref="C24">
    <cfRule type="expression" dxfId="2" priority="113">
      <formula>#REF!="II期"</formula>
    </cfRule>
  </conditionalFormatting>
  <conditionalFormatting sqref="C27">
    <cfRule type="expression" dxfId="1" priority="110">
      <formula>#REF!="III期"</formula>
    </cfRule>
  </conditionalFormatting>
  <conditionalFormatting sqref="B30">
    <cfRule type="expression" dxfId="1" priority="70">
      <formula>#REF!="III期"</formula>
    </cfRule>
    <cfRule type="expression" dxfId="2" priority="71">
      <formula>#REF!="II期"</formula>
    </cfRule>
    <cfRule type="expression" dxfId="0" priority="72">
      <formula>#REF!="I期"</formula>
    </cfRule>
  </conditionalFormatting>
  <conditionalFormatting sqref="C30">
    <cfRule type="expression" dxfId="1" priority="58">
      <formula>#REF!="III期"</formula>
    </cfRule>
    <cfRule type="expression" dxfId="2" priority="59">
      <formula>#REF!="II期"</formula>
    </cfRule>
    <cfRule type="expression" dxfId="0" priority="60">
      <formula>#REF!="I期"</formula>
    </cfRule>
  </conditionalFormatting>
  <conditionalFormatting sqref="D30">
    <cfRule type="expression" dxfId="1" priority="67">
      <formula>#REF!="III期"</formula>
    </cfRule>
    <cfRule type="expression" dxfId="2" priority="68">
      <formula>#REF!="II期"</formula>
    </cfRule>
    <cfRule type="expression" dxfId="0" priority="69">
      <formula>#REF!="I期"</formula>
    </cfRule>
  </conditionalFormatting>
  <conditionalFormatting sqref="C31">
    <cfRule type="expression" dxfId="1" priority="61">
      <formula>#REF!="III期"</formula>
    </cfRule>
    <cfRule type="expression" dxfId="2" priority="62">
      <formula>#REF!="II期"</formula>
    </cfRule>
    <cfRule type="expression" dxfId="0" priority="63">
      <formula>#REF!="I期"</formula>
    </cfRule>
  </conditionalFormatting>
  <conditionalFormatting sqref="B32:C32">
    <cfRule type="expression" dxfId="1" priority="46">
      <formula>#REF!="III期"</formula>
    </cfRule>
    <cfRule type="expression" dxfId="2" priority="47">
      <formula>#REF!="II期"</formula>
    </cfRule>
    <cfRule type="expression" dxfId="0" priority="48">
      <formula>#REF!="I期"</formula>
    </cfRule>
  </conditionalFormatting>
  <conditionalFormatting sqref="C33">
    <cfRule type="expression" dxfId="1" priority="49">
      <formula>#REF!="III期"</formula>
    </cfRule>
    <cfRule type="expression" dxfId="2" priority="50">
      <formula>#REF!="II期"</formula>
    </cfRule>
    <cfRule type="expression" dxfId="0" priority="51">
      <formula>#REF!="I期"</formula>
    </cfRule>
  </conditionalFormatting>
  <conditionalFormatting sqref="C34">
    <cfRule type="expression" dxfId="1" priority="37">
      <formula>#REF!="III期"</formula>
    </cfRule>
    <cfRule type="expression" dxfId="2" priority="38">
      <formula>#REF!="II期"</formula>
    </cfRule>
    <cfRule type="expression" dxfId="0" priority="39">
      <formula>#REF!="I期"</formula>
    </cfRule>
  </conditionalFormatting>
  <conditionalFormatting sqref="F34">
    <cfRule type="expression" dxfId="1" priority="40">
      <formula>#REF!="III期"</formula>
    </cfRule>
    <cfRule type="expression" dxfId="2" priority="41">
      <formula>#REF!="II期"</formula>
    </cfRule>
    <cfRule type="expression" dxfId="0" priority="42">
      <formula>#REF!="I期"</formula>
    </cfRule>
  </conditionalFormatting>
  <conditionalFormatting sqref="C35">
    <cfRule type="expression" dxfId="0" priority="9">
      <formula>#REF!="I期"</formula>
    </cfRule>
    <cfRule type="expression" dxfId="2" priority="8">
      <formula>#REF!="II期"</formula>
    </cfRule>
    <cfRule type="expression" dxfId="1" priority="7">
      <formula>#REF!="III期"</formula>
    </cfRule>
  </conditionalFormatting>
  <conditionalFormatting sqref="F35">
    <cfRule type="expression" dxfId="1" priority="10">
      <formula>#REF!="III期"</formula>
    </cfRule>
    <cfRule type="expression" dxfId="2" priority="11">
      <formula>#REF!="II期"</formula>
    </cfRule>
    <cfRule type="expression" dxfId="0" priority="12">
      <formula>#REF!="I期"</formula>
    </cfRule>
  </conditionalFormatting>
  <conditionalFormatting sqref="B36:B38">
    <cfRule type="expression" dxfId="0" priority="6">
      <formula>#REF!="I期"</formula>
    </cfRule>
    <cfRule type="expression" dxfId="2" priority="5">
      <formula>#REF!="II期"</formula>
    </cfRule>
    <cfRule type="expression" dxfId="1" priority="4">
      <formula>#REF!="III期"</formula>
    </cfRule>
  </conditionalFormatting>
  <conditionalFormatting sqref="F30:F31">
    <cfRule type="expression" dxfId="1" priority="64">
      <formula>#REF!="III期"</formula>
    </cfRule>
    <cfRule type="expression" dxfId="2" priority="65">
      <formula>#REF!="II期"</formula>
    </cfRule>
    <cfRule type="expression" dxfId="0" priority="66">
      <formula>#REF!="I期"</formula>
    </cfRule>
  </conditionalFormatting>
  <conditionalFormatting sqref="F32:F33">
    <cfRule type="expression" dxfId="1" priority="52">
      <formula>#REF!="III期"</formula>
    </cfRule>
    <cfRule type="expression" dxfId="2" priority="53">
      <formula>#REF!="II期"</formula>
    </cfRule>
    <cfRule type="expression" dxfId="0" priority="54">
      <formula>#REF!="I期"</formula>
    </cfRule>
  </conditionalFormatting>
  <conditionalFormatting sqref="F36:F38">
    <cfRule type="expression" dxfId="1" priority="1">
      <formula>#REF!="III期"</formula>
    </cfRule>
    <cfRule type="expression" dxfId="2" priority="2">
      <formula>#REF!="II期"</formula>
    </cfRule>
    <cfRule type="expression" dxfId="0" priority="3">
      <formula>#REF!="I期"</formula>
    </cfRule>
  </conditionalFormatting>
  <conditionalFormatting sqref="B25:C27">
    <cfRule type="expression" dxfId="2" priority="111">
      <formula>#REF!="II期"</formula>
    </cfRule>
    <cfRule type="expression" dxfId="0" priority="112">
      <formula>#REF!="I期"</formula>
    </cfRule>
  </conditionalFormatting>
  <conditionalFormatting sqref="B31 D31">
    <cfRule type="expression" dxfId="1" priority="73">
      <formula>#REF!="III期"</formula>
    </cfRule>
    <cfRule type="expression" dxfId="2" priority="74">
      <formula>#REF!="II期"</formula>
    </cfRule>
    <cfRule type="expression" dxfId="0" priority="75">
      <formula>#REF!="I期"</formula>
    </cfRule>
  </conditionalFormatting>
  <conditionalFormatting sqref="D32:D33 B33">
    <cfRule type="expression" dxfId="1" priority="55">
      <formula>#REF!="III期"</formula>
    </cfRule>
    <cfRule type="expression" dxfId="2" priority="56">
      <formula>#REF!="II期"</formula>
    </cfRule>
    <cfRule type="expression" dxfId="0" priority="57">
      <formula>#REF!="I期"</formula>
    </cfRule>
  </conditionalFormatting>
  <conditionalFormatting sqref="D34 B34">
    <cfRule type="expression" dxfId="1" priority="43">
      <formula>#REF!="III期"</formula>
    </cfRule>
    <cfRule type="expression" dxfId="2" priority="44">
      <formula>#REF!="II期"</formula>
    </cfRule>
    <cfRule type="expression" dxfId="0" priority="45">
      <formula>#REF!="I期"</formula>
    </cfRule>
  </conditionalFormatting>
  <conditionalFormatting sqref="D35 B35">
    <cfRule type="expression" dxfId="0" priority="15">
      <formula>#REF!="I期"</formula>
    </cfRule>
    <cfRule type="expression" dxfId="2" priority="14">
      <formula>#REF!="II期"</formula>
    </cfRule>
    <cfRule type="expression" dxfId="1" priority="13">
      <formula>#REF!="III期"</formula>
    </cfRule>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D31" sqref="D31"/>
    </sheetView>
  </sheetViews>
  <sheetFormatPr defaultColWidth="9" defaultRowHeight="14.25" outlineLevelRow="7" outlineLevelCol="7"/>
  <cols>
    <col min="3" max="3" width="41" customWidth="1"/>
    <col min="5" max="5" width="11.4416666666667" customWidth="1"/>
    <col min="6" max="6" width="12.3333333333333" customWidth="1"/>
    <col min="7" max="7" width="20" customWidth="1"/>
  </cols>
  <sheetData>
    <row r="1" ht="20.25" spans="1:8">
      <c r="A1" s="308" t="s">
        <v>125</v>
      </c>
      <c r="B1" s="309"/>
      <c r="C1" s="309"/>
      <c r="D1" s="309"/>
      <c r="E1" s="309"/>
      <c r="F1" s="309"/>
      <c r="G1" s="309"/>
      <c r="H1" s="310"/>
    </row>
    <row r="2" spans="1:8">
      <c r="A2" s="311" t="s">
        <v>0</v>
      </c>
      <c r="B2" s="312" t="s">
        <v>126</v>
      </c>
      <c r="C2" s="312" t="s">
        <v>127</v>
      </c>
      <c r="D2" s="313" t="s">
        <v>3</v>
      </c>
      <c r="E2" s="312" t="s">
        <v>4</v>
      </c>
      <c r="F2" s="314" t="s">
        <v>128</v>
      </c>
      <c r="G2" s="314" t="s">
        <v>129</v>
      </c>
      <c r="H2" s="310"/>
    </row>
    <row r="3" s="186" customFormat="1" spans="1:8">
      <c r="A3" s="315" t="s">
        <v>7</v>
      </c>
      <c r="B3" s="316" t="s">
        <v>130</v>
      </c>
      <c r="C3" s="317"/>
      <c r="D3" s="317"/>
      <c r="E3" s="317"/>
      <c r="F3" s="318">
        <v>0</v>
      </c>
      <c r="G3" s="319">
        <f>G4+G7+G8</f>
        <v>1202400</v>
      </c>
      <c r="H3" s="320"/>
    </row>
    <row r="4" spans="1:8">
      <c r="A4" s="321" t="s">
        <v>10</v>
      </c>
      <c r="B4" s="322" t="s">
        <v>131</v>
      </c>
      <c r="C4" s="323" t="s">
        <v>132</v>
      </c>
      <c r="D4" s="324">
        <v>1</v>
      </c>
      <c r="E4" s="325" t="s">
        <v>133</v>
      </c>
      <c r="F4" s="326">
        <v>852400</v>
      </c>
      <c r="G4" s="327">
        <f>D4*F4</f>
        <v>852400</v>
      </c>
      <c r="H4" s="310"/>
    </row>
    <row r="5" spans="1:8">
      <c r="A5" s="328" t="s">
        <v>16</v>
      </c>
      <c r="B5" s="325" t="s">
        <v>134</v>
      </c>
      <c r="C5" s="323" t="s">
        <v>135</v>
      </c>
      <c r="D5" s="329"/>
      <c r="E5" s="330"/>
      <c r="F5" s="326"/>
      <c r="G5" s="331"/>
      <c r="H5" s="310"/>
    </row>
    <row r="6" ht="56.25" spans="1:8">
      <c r="A6" s="332"/>
      <c r="B6" s="333"/>
      <c r="C6" s="323" t="s">
        <v>136</v>
      </c>
      <c r="D6" s="334"/>
      <c r="E6" s="333"/>
      <c r="F6" s="326"/>
      <c r="G6" s="335"/>
      <c r="H6" s="310"/>
    </row>
    <row r="7" ht="67.5" spans="1:8">
      <c r="A7" s="321" t="s">
        <v>20</v>
      </c>
      <c r="B7" s="322" t="s">
        <v>137</v>
      </c>
      <c r="C7" s="323" t="s">
        <v>138</v>
      </c>
      <c r="D7" s="336">
        <v>2</v>
      </c>
      <c r="E7" s="322" t="s">
        <v>139</v>
      </c>
      <c r="F7" s="337">
        <v>70000</v>
      </c>
      <c r="G7" s="337">
        <f>D7*F7</f>
        <v>140000</v>
      </c>
      <c r="H7" s="338"/>
    </row>
    <row r="8" ht="135" spans="1:8">
      <c r="A8" s="321" t="s">
        <v>24</v>
      </c>
      <c r="B8" s="322" t="s">
        <v>140</v>
      </c>
      <c r="C8" s="323" t="s">
        <v>141</v>
      </c>
      <c r="D8" s="336">
        <v>3</v>
      </c>
      <c r="E8" s="322" t="s">
        <v>139</v>
      </c>
      <c r="F8" s="337">
        <v>70000</v>
      </c>
      <c r="G8" s="337">
        <f>D8*F8</f>
        <v>210000</v>
      </c>
      <c r="H8" s="310"/>
    </row>
  </sheetData>
  <mergeCells count="8">
    <mergeCell ref="A1:G1"/>
    <mergeCell ref="B3:F3"/>
    <mergeCell ref="A5:A6"/>
    <mergeCell ref="B5:B6"/>
    <mergeCell ref="D4:D6"/>
    <mergeCell ref="E4:E6"/>
    <mergeCell ref="F4:F6"/>
    <mergeCell ref="G4:G6"/>
  </mergeCells>
  <conditionalFormatting sqref="B3">
    <cfRule type="expression" dxfId="1" priority="4">
      <formula>#REF!="III期"</formula>
    </cfRule>
    <cfRule type="expression" dxfId="2" priority="5">
      <formula>#REF!="II期"</formula>
    </cfRule>
    <cfRule type="expression" dxfId="0" priority="6">
      <formula>#REF!="I期"</formula>
    </cfRule>
  </conditionalFormatting>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9"/>
  <sheetViews>
    <sheetView zoomScale="70" zoomScaleNormal="70" topLeftCell="A36" workbookViewId="0">
      <selection activeCell="D31" sqref="D31"/>
    </sheetView>
  </sheetViews>
  <sheetFormatPr defaultColWidth="9" defaultRowHeight="14.25"/>
  <cols>
    <col min="1" max="1" width="9" style="260"/>
    <col min="2" max="2" width="30.775" style="260" customWidth="1"/>
    <col min="3" max="3" width="9" style="260"/>
    <col min="4" max="4" width="12.3333333333333" style="260" customWidth="1"/>
    <col min="5" max="5" width="9" style="260"/>
    <col min="6" max="6" width="10.6666666666667" style="260" customWidth="1"/>
    <col min="7" max="7" width="18.775" style="260" customWidth="1"/>
    <col min="8" max="8" width="25.4416666666667" style="260" customWidth="1"/>
    <col min="9" max="16384" width="9" style="260"/>
  </cols>
  <sheetData>
    <row r="1" ht="20.25" spans="1:8">
      <c r="A1" s="261" t="s">
        <v>142</v>
      </c>
      <c r="B1" s="262"/>
      <c r="C1" s="262"/>
      <c r="D1" s="262"/>
      <c r="E1" s="262"/>
      <c r="F1" s="262"/>
      <c r="G1" s="262"/>
      <c r="H1" s="263"/>
    </row>
    <row r="2" spans="1:8">
      <c r="A2" s="264" t="s">
        <v>143</v>
      </c>
      <c r="B2" s="265" t="s">
        <v>144</v>
      </c>
      <c r="C2" s="266"/>
      <c r="D2" s="266"/>
      <c r="E2" s="266"/>
      <c r="F2" s="266"/>
      <c r="G2" s="266"/>
      <c r="H2" s="267"/>
    </row>
    <row r="3" spans="1:8">
      <c r="A3" s="268" t="s">
        <v>0</v>
      </c>
      <c r="B3" s="269" t="s">
        <v>126</v>
      </c>
      <c r="C3" s="269" t="s">
        <v>145</v>
      </c>
      <c r="D3" s="270" t="s">
        <v>146</v>
      </c>
      <c r="E3" s="269" t="s">
        <v>4</v>
      </c>
      <c r="F3" s="271" t="s">
        <v>128</v>
      </c>
      <c r="G3" s="271" t="s">
        <v>129</v>
      </c>
      <c r="H3" s="269" t="s">
        <v>5</v>
      </c>
    </row>
    <row r="4" spans="1:8">
      <c r="A4" s="272" t="s">
        <v>147</v>
      </c>
      <c r="B4" s="273" t="s">
        <v>148</v>
      </c>
      <c r="C4" s="274"/>
      <c r="D4" s="274"/>
      <c r="E4" s="274"/>
      <c r="F4" s="275"/>
      <c r="G4" s="276"/>
      <c r="H4" s="277"/>
    </row>
    <row r="5" spans="1:8">
      <c r="A5" s="278" t="s">
        <v>149</v>
      </c>
      <c r="B5" s="279"/>
      <c r="C5" s="279"/>
      <c r="D5" s="279"/>
      <c r="E5" s="279"/>
      <c r="F5" s="280"/>
      <c r="G5" s="281">
        <f>SUM(G7:G15)</f>
        <v>98200</v>
      </c>
      <c r="H5" s="282"/>
    </row>
    <row r="6" spans="1:8">
      <c r="A6" s="283" t="s">
        <v>150</v>
      </c>
      <c r="B6" s="284"/>
      <c r="C6" s="284"/>
      <c r="D6" s="284"/>
      <c r="E6" s="284"/>
      <c r="F6" s="284"/>
      <c r="G6" s="284"/>
      <c r="H6" s="285"/>
    </row>
    <row r="7" spans="1:8">
      <c r="A7" s="286">
        <v>1</v>
      </c>
      <c r="B7" s="154" t="s">
        <v>151</v>
      </c>
      <c r="C7" s="287">
        <v>4</v>
      </c>
      <c r="D7" s="287">
        <v>10</v>
      </c>
      <c r="E7" s="154" t="s">
        <v>152</v>
      </c>
      <c r="F7" s="288">
        <v>190</v>
      </c>
      <c r="G7" s="289">
        <f>C7*D7*F7</f>
        <v>7600</v>
      </c>
      <c r="H7" s="290"/>
    </row>
    <row r="8" spans="1:8">
      <c r="A8" s="286">
        <v>2</v>
      </c>
      <c r="B8" s="154" t="s">
        <v>151</v>
      </c>
      <c r="C8" s="287">
        <v>4</v>
      </c>
      <c r="D8" s="287">
        <v>10</v>
      </c>
      <c r="E8" s="154" t="s">
        <v>152</v>
      </c>
      <c r="F8" s="288">
        <v>70</v>
      </c>
      <c r="G8" s="289">
        <f>C8*D8*F8</f>
        <v>2800</v>
      </c>
      <c r="H8" s="290"/>
    </row>
    <row r="9" spans="1:8">
      <c r="A9" s="286">
        <v>3</v>
      </c>
      <c r="B9" s="154" t="s">
        <v>153</v>
      </c>
      <c r="C9" s="287">
        <v>4</v>
      </c>
      <c r="D9" s="287">
        <v>15</v>
      </c>
      <c r="E9" s="154" t="s">
        <v>154</v>
      </c>
      <c r="F9" s="288">
        <v>50</v>
      </c>
      <c r="G9" s="289">
        <f>C9*D9*F9</f>
        <v>3000</v>
      </c>
      <c r="H9" s="290"/>
    </row>
    <row r="10" spans="1:8">
      <c r="A10" s="286">
        <v>4</v>
      </c>
      <c r="B10" s="154" t="s">
        <v>155</v>
      </c>
      <c r="C10" s="287">
        <v>4</v>
      </c>
      <c r="D10" s="287">
        <v>15</v>
      </c>
      <c r="E10" s="154" t="s">
        <v>154</v>
      </c>
      <c r="F10" s="288">
        <v>120</v>
      </c>
      <c r="G10" s="289">
        <f>C10*D10*F10</f>
        <v>7200</v>
      </c>
      <c r="H10" s="290"/>
    </row>
    <row r="11" spans="1:8">
      <c r="A11" s="283" t="s">
        <v>156</v>
      </c>
      <c r="B11" s="284"/>
      <c r="C11" s="284"/>
      <c r="D11" s="284"/>
      <c r="E11" s="284"/>
      <c r="F11" s="284"/>
      <c r="G11" s="284"/>
      <c r="H11" s="285"/>
    </row>
    <row r="12" spans="1:8">
      <c r="A12" s="286">
        <v>1</v>
      </c>
      <c r="B12" s="154" t="s">
        <v>151</v>
      </c>
      <c r="C12" s="287">
        <v>16</v>
      </c>
      <c r="D12" s="287">
        <v>8</v>
      </c>
      <c r="E12" s="154" t="s">
        <v>152</v>
      </c>
      <c r="F12" s="288">
        <v>187.5</v>
      </c>
      <c r="G12" s="288">
        <f>C12*D12*F12</f>
        <v>24000</v>
      </c>
      <c r="H12" s="290"/>
    </row>
    <row r="13" spans="1:8">
      <c r="A13" s="286">
        <v>2</v>
      </c>
      <c r="B13" s="154" t="s">
        <v>151</v>
      </c>
      <c r="C13" s="287">
        <v>16</v>
      </c>
      <c r="D13" s="287">
        <v>10</v>
      </c>
      <c r="E13" s="154" t="s">
        <v>152</v>
      </c>
      <c r="F13" s="288">
        <v>80</v>
      </c>
      <c r="G13" s="288">
        <f>C13*D13*F13</f>
        <v>12800</v>
      </c>
      <c r="H13" s="290"/>
    </row>
    <row r="14" spans="1:8">
      <c r="A14" s="286">
        <v>3</v>
      </c>
      <c r="B14" s="154" t="s">
        <v>153</v>
      </c>
      <c r="C14" s="287">
        <v>16</v>
      </c>
      <c r="D14" s="287">
        <v>15</v>
      </c>
      <c r="E14" s="154" t="s">
        <v>154</v>
      </c>
      <c r="F14" s="288">
        <v>50</v>
      </c>
      <c r="G14" s="288">
        <f>C14*D14*F14</f>
        <v>12000</v>
      </c>
      <c r="H14" s="290"/>
    </row>
    <row r="15" spans="1:8">
      <c r="A15" s="286">
        <v>4</v>
      </c>
      <c r="B15" s="154" t="s">
        <v>155</v>
      </c>
      <c r="C15" s="287">
        <v>16</v>
      </c>
      <c r="D15" s="287">
        <v>15</v>
      </c>
      <c r="E15" s="154" t="s">
        <v>154</v>
      </c>
      <c r="F15" s="288">
        <v>120</v>
      </c>
      <c r="G15" s="288">
        <f>C15*D15*F15</f>
        <v>28800</v>
      </c>
      <c r="H15" s="290"/>
    </row>
    <row r="16" spans="1:8">
      <c r="A16" s="278" t="s">
        <v>157</v>
      </c>
      <c r="B16" s="279"/>
      <c r="C16" s="279"/>
      <c r="D16" s="279"/>
      <c r="E16" s="279"/>
      <c r="F16" s="280"/>
      <c r="G16" s="281">
        <f>G18+G20</f>
        <v>40000</v>
      </c>
      <c r="H16" s="282"/>
    </row>
    <row r="17" spans="1:8">
      <c r="A17" s="291" t="s">
        <v>158</v>
      </c>
      <c r="B17" s="291"/>
      <c r="C17" s="291"/>
      <c r="D17" s="291"/>
      <c r="E17" s="291"/>
      <c r="F17" s="291"/>
      <c r="G17" s="291"/>
      <c r="H17" s="291"/>
    </row>
    <row r="18" spans="1:8">
      <c r="A18" s="286">
        <v>1</v>
      </c>
      <c r="B18" s="154" t="s">
        <v>159</v>
      </c>
      <c r="C18" s="287">
        <v>4</v>
      </c>
      <c r="D18" s="287">
        <v>4</v>
      </c>
      <c r="E18" s="154" t="s">
        <v>160</v>
      </c>
      <c r="F18" s="288">
        <v>500</v>
      </c>
      <c r="G18" s="288">
        <f>C18*D18*F18</f>
        <v>8000</v>
      </c>
      <c r="H18" s="290" t="s">
        <v>161</v>
      </c>
    </row>
    <row r="19" spans="1:8">
      <c r="A19" s="291" t="s">
        <v>162</v>
      </c>
      <c r="B19" s="291"/>
      <c r="C19" s="291"/>
      <c r="D19" s="291"/>
      <c r="E19" s="291"/>
      <c r="F19" s="291"/>
      <c r="G19" s="291"/>
      <c r="H19" s="291"/>
    </row>
    <row r="20" spans="1:8">
      <c r="A20" s="286">
        <v>1</v>
      </c>
      <c r="B20" s="154" t="s">
        <v>159</v>
      </c>
      <c r="C20" s="287">
        <v>16</v>
      </c>
      <c r="D20" s="287">
        <v>4</v>
      </c>
      <c r="E20" s="154" t="s">
        <v>160</v>
      </c>
      <c r="F20" s="288">
        <v>500</v>
      </c>
      <c r="G20" s="288">
        <f>C20*D20*F20</f>
        <v>32000</v>
      </c>
      <c r="H20" s="290" t="s">
        <v>161</v>
      </c>
    </row>
    <row r="21" spans="1:8">
      <c r="A21" s="278" t="s">
        <v>163</v>
      </c>
      <c r="B21" s="279"/>
      <c r="C21" s="279"/>
      <c r="D21" s="279"/>
      <c r="E21" s="279"/>
      <c r="F21" s="280"/>
      <c r="G21" s="281">
        <f>SUM(G23:G34)</f>
        <v>126300</v>
      </c>
      <c r="H21" s="282"/>
    </row>
    <row r="22" spans="1:8">
      <c r="A22" s="291" t="s">
        <v>164</v>
      </c>
      <c r="B22" s="291"/>
      <c r="C22" s="291"/>
      <c r="D22" s="291"/>
      <c r="E22" s="291"/>
      <c r="F22" s="291"/>
      <c r="G22" s="291"/>
      <c r="H22" s="291"/>
    </row>
    <row r="23" spans="1:8">
      <c r="A23" s="292">
        <v>1</v>
      </c>
      <c r="B23" s="293" t="s">
        <v>165</v>
      </c>
      <c r="C23" s="294">
        <v>4</v>
      </c>
      <c r="D23" s="294">
        <v>1</v>
      </c>
      <c r="E23" s="293" t="s">
        <v>166</v>
      </c>
      <c r="F23" s="295">
        <v>500</v>
      </c>
      <c r="G23" s="295">
        <f>C23*D23*F23</f>
        <v>2000</v>
      </c>
      <c r="H23" s="296"/>
    </row>
    <row r="24" ht="24" spans="1:8">
      <c r="A24" s="292">
        <v>2</v>
      </c>
      <c r="B24" s="297" t="s">
        <v>167</v>
      </c>
      <c r="C24" s="292">
        <v>4</v>
      </c>
      <c r="D24" s="292">
        <v>1</v>
      </c>
      <c r="E24" s="297" t="s">
        <v>168</v>
      </c>
      <c r="F24" s="295">
        <v>4000</v>
      </c>
      <c r="G24" s="295">
        <f>C24*D24*F24</f>
        <v>16000</v>
      </c>
      <c r="H24" s="297" t="s">
        <v>169</v>
      </c>
    </row>
    <row r="25" spans="1:8">
      <c r="A25" s="292">
        <v>3</v>
      </c>
      <c r="B25" s="293" t="s">
        <v>170</v>
      </c>
      <c r="C25" s="294">
        <v>4</v>
      </c>
      <c r="D25" s="294">
        <v>1</v>
      </c>
      <c r="E25" s="293" t="s">
        <v>168</v>
      </c>
      <c r="F25" s="295">
        <v>400</v>
      </c>
      <c r="G25" s="295">
        <f>C25*D25*F25</f>
        <v>1600</v>
      </c>
      <c r="H25" s="297"/>
    </row>
    <row r="26" spans="1:8">
      <c r="A26" s="298" t="s">
        <v>171</v>
      </c>
      <c r="B26" s="299"/>
      <c r="C26" s="299"/>
      <c r="D26" s="299"/>
      <c r="E26" s="299"/>
      <c r="F26" s="299"/>
      <c r="G26" s="299"/>
      <c r="H26" s="300"/>
    </row>
    <row r="27" spans="1:8">
      <c r="A27" s="292">
        <v>1</v>
      </c>
      <c r="B27" s="293" t="s">
        <v>165</v>
      </c>
      <c r="C27" s="294">
        <v>16</v>
      </c>
      <c r="D27" s="294">
        <v>1</v>
      </c>
      <c r="E27" s="293" t="s">
        <v>166</v>
      </c>
      <c r="F27" s="295">
        <v>500</v>
      </c>
      <c r="G27" s="295">
        <f>C27*D27*F27</f>
        <v>8000</v>
      </c>
      <c r="H27" s="296"/>
    </row>
    <row r="28" ht="24" spans="1:8">
      <c r="A28" s="292">
        <v>2</v>
      </c>
      <c r="B28" s="297" t="s">
        <v>167</v>
      </c>
      <c r="C28" s="294">
        <v>16</v>
      </c>
      <c r="D28" s="292">
        <v>1</v>
      </c>
      <c r="E28" s="297" t="s">
        <v>168</v>
      </c>
      <c r="F28" s="295">
        <v>4400</v>
      </c>
      <c r="G28" s="295">
        <f>C28*D28*F28</f>
        <v>70400</v>
      </c>
      <c r="H28" s="297" t="s">
        <v>169</v>
      </c>
    </row>
    <row r="29" spans="1:8">
      <c r="A29" s="292">
        <v>3</v>
      </c>
      <c r="B29" s="293" t="s">
        <v>170</v>
      </c>
      <c r="C29" s="294">
        <v>16</v>
      </c>
      <c r="D29" s="294">
        <v>1</v>
      </c>
      <c r="E29" s="293" t="s">
        <v>168</v>
      </c>
      <c r="F29" s="295">
        <v>400</v>
      </c>
      <c r="G29" s="295">
        <f>C29*D29*F29</f>
        <v>6400</v>
      </c>
      <c r="H29" s="297"/>
    </row>
    <row r="30" spans="1:8">
      <c r="A30" s="291" t="s">
        <v>172</v>
      </c>
      <c r="B30" s="291"/>
      <c r="C30" s="291"/>
      <c r="D30" s="291"/>
      <c r="E30" s="291"/>
      <c r="F30" s="291"/>
      <c r="G30" s="291"/>
      <c r="H30" s="291"/>
    </row>
    <row r="31" spans="1:8">
      <c r="A31" s="286">
        <v>1</v>
      </c>
      <c r="B31" s="154" t="s">
        <v>165</v>
      </c>
      <c r="C31" s="154"/>
      <c r="D31" s="287">
        <v>1</v>
      </c>
      <c r="E31" s="154" t="s">
        <v>166</v>
      </c>
      <c r="F31" s="288">
        <v>500</v>
      </c>
      <c r="G31" s="288">
        <f>D31*F31</f>
        <v>500</v>
      </c>
      <c r="H31" s="290"/>
    </row>
    <row r="32" spans="1:8">
      <c r="A32" s="286">
        <v>2</v>
      </c>
      <c r="B32" s="301" t="s">
        <v>173</v>
      </c>
      <c r="C32" s="301"/>
      <c r="D32" s="286">
        <v>1</v>
      </c>
      <c r="E32" s="301" t="s">
        <v>168</v>
      </c>
      <c r="F32" s="288">
        <v>5000</v>
      </c>
      <c r="G32" s="288">
        <f>D32*F32</f>
        <v>5000</v>
      </c>
      <c r="H32" s="301" t="s">
        <v>169</v>
      </c>
    </row>
    <row r="33" spans="1:8">
      <c r="A33" s="286">
        <v>3</v>
      </c>
      <c r="B33" s="301" t="s">
        <v>174</v>
      </c>
      <c r="C33" s="301"/>
      <c r="D33" s="286">
        <v>20</v>
      </c>
      <c r="E33" s="301" t="s">
        <v>175</v>
      </c>
      <c r="F33" s="288">
        <v>800</v>
      </c>
      <c r="G33" s="288">
        <f>D33*F33</f>
        <v>16000</v>
      </c>
      <c r="H33" s="301" t="s">
        <v>169</v>
      </c>
    </row>
    <row r="34" spans="1:8">
      <c r="A34" s="286">
        <v>4</v>
      </c>
      <c r="B34" s="154" t="s">
        <v>170</v>
      </c>
      <c r="C34" s="154"/>
      <c r="D34" s="287">
        <v>1</v>
      </c>
      <c r="E34" s="154" t="s">
        <v>168</v>
      </c>
      <c r="F34" s="288">
        <v>400</v>
      </c>
      <c r="G34" s="288">
        <f>D34*F34</f>
        <v>400</v>
      </c>
      <c r="H34" s="301"/>
    </row>
    <row r="35" spans="1:8">
      <c r="A35" s="278" t="s">
        <v>176</v>
      </c>
      <c r="B35" s="279"/>
      <c r="C35" s="279"/>
      <c r="D35" s="279"/>
      <c r="E35" s="279"/>
      <c r="F35" s="280"/>
      <c r="G35" s="281">
        <f>SUM(G37:G51)</f>
        <v>50200</v>
      </c>
      <c r="H35" s="282"/>
    </row>
    <row r="36" spans="1:8">
      <c r="A36" s="291" t="s">
        <v>177</v>
      </c>
      <c r="B36" s="291"/>
      <c r="C36" s="291"/>
      <c r="D36" s="291"/>
      <c r="E36" s="291"/>
      <c r="F36" s="291"/>
      <c r="G36" s="291"/>
      <c r="H36" s="291"/>
    </row>
    <row r="37" spans="1:8">
      <c r="A37" s="286">
        <v>1</v>
      </c>
      <c r="B37" s="154" t="s">
        <v>178</v>
      </c>
      <c r="C37" s="287">
        <v>4</v>
      </c>
      <c r="D37" s="287">
        <v>1</v>
      </c>
      <c r="E37" s="154" t="s">
        <v>102</v>
      </c>
      <c r="F37" s="288">
        <v>1000</v>
      </c>
      <c r="G37" s="288">
        <f t="shared" ref="G37:G42" si="0">C37*D37*F37</f>
        <v>4000</v>
      </c>
      <c r="H37" s="290"/>
    </row>
    <row r="38" spans="1:8">
      <c r="A38" s="286">
        <v>2</v>
      </c>
      <c r="B38" s="154" t="s">
        <v>179</v>
      </c>
      <c r="C38" s="287">
        <v>4</v>
      </c>
      <c r="D38" s="287">
        <v>1</v>
      </c>
      <c r="E38" s="154" t="s">
        <v>180</v>
      </c>
      <c r="F38" s="288">
        <v>300</v>
      </c>
      <c r="G38" s="288">
        <f t="shared" si="0"/>
        <v>1200</v>
      </c>
      <c r="H38" s="290"/>
    </row>
    <row r="39" spans="1:8">
      <c r="A39" s="286">
        <v>3</v>
      </c>
      <c r="B39" s="154" t="s">
        <v>181</v>
      </c>
      <c r="C39" s="287">
        <v>4</v>
      </c>
      <c r="D39" s="287">
        <v>1</v>
      </c>
      <c r="E39" s="154" t="s">
        <v>182</v>
      </c>
      <c r="F39" s="288">
        <v>25</v>
      </c>
      <c r="G39" s="288">
        <f t="shared" si="0"/>
        <v>100</v>
      </c>
      <c r="H39" s="290"/>
    </row>
    <row r="40" spans="1:8">
      <c r="A40" s="286">
        <v>4</v>
      </c>
      <c r="B40" s="154" t="s">
        <v>183</v>
      </c>
      <c r="C40" s="287">
        <v>4</v>
      </c>
      <c r="D40" s="287">
        <v>50</v>
      </c>
      <c r="E40" s="154" t="s">
        <v>152</v>
      </c>
      <c r="F40" s="288">
        <v>5.5</v>
      </c>
      <c r="G40" s="288">
        <f t="shared" si="0"/>
        <v>1100</v>
      </c>
      <c r="H40" s="290"/>
    </row>
    <row r="41" spans="1:8">
      <c r="A41" s="286">
        <v>5</v>
      </c>
      <c r="B41" s="154" t="s">
        <v>184</v>
      </c>
      <c r="C41" s="287">
        <v>4</v>
      </c>
      <c r="D41" s="287">
        <v>50</v>
      </c>
      <c r="E41" s="154" t="s">
        <v>152</v>
      </c>
      <c r="F41" s="288">
        <v>4.5</v>
      </c>
      <c r="G41" s="288">
        <f t="shared" si="0"/>
        <v>900</v>
      </c>
      <c r="H41" s="290" t="s">
        <v>185</v>
      </c>
    </row>
    <row r="42" spans="1:8">
      <c r="A42" s="286">
        <v>6</v>
      </c>
      <c r="B42" s="287" t="s">
        <v>186</v>
      </c>
      <c r="C42" s="287">
        <v>4</v>
      </c>
      <c r="D42" s="287">
        <v>25</v>
      </c>
      <c r="E42" s="154" t="s">
        <v>152</v>
      </c>
      <c r="F42" s="288">
        <v>8</v>
      </c>
      <c r="G42" s="288">
        <f t="shared" si="0"/>
        <v>800</v>
      </c>
      <c r="H42" s="290" t="s">
        <v>187</v>
      </c>
    </row>
    <row r="43" spans="1:8">
      <c r="A43" s="283" t="s">
        <v>188</v>
      </c>
      <c r="B43" s="284"/>
      <c r="C43" s="284"/>
      <c r="D43" s="284"/>
      <c r="E43" s="284"/>
      <c r="F43" s="284"/>
      <c r="G43" s="284"/>
      <c r="H43" s="285"/>
    </row>
    <row r="44" spans="1:8">
      <c r="A44" s="286">
        <v>1</v>
      </c>
      <c r="B44" s="154" t="s">
        <v>178</v>
      </c>
      <c r="C44" s="287">
        <v>16</v>
      </c>
      <c r="D44" s="287">
        <v>1</v>
      </c>
      <c r="E44" s="154" t="s">
        <v>102</v>
      </c>
      <c r="F44" s="288">
        <v>1000</v>
      </c>
      <c r="G44" s="288">
        <f t="shared" ref="G44:G49" si="1">C44*D44*F44</f>
        <v>16000</v>
      </c>
      <c r="H44" s="290"/>
    </row>
    <row r="45" spans="1:8">
      <c r="A45" s="286">
        <v>2</v>
      </c>
      <c r="B45" s="154" t="s">
        <v>179</v>
      </c>
      <c r="C45" s="287">
        <v>16</v>
      </c>
      <c r="D45" s="287">
        <v>1</v>
      </c>
      <c r="E45" s="154" t="s">
        <v>180</v>
      </c>
      <c r="F45" s="288">
        <v>300</v>
      </c>
      <c r="G45" s="288">
        <f t="shared" si="1"/>
        <v>4800</v>
      </c>
      <c r="H45" s="290"/>
    </row>
    <row r="46" spans="1:8">
      <c r="A46" s="286">
        <v>3</v>
      </c>
      <c r="B46" s="154" t="s">
        <v>181</v>
      </c>
      <c r="C46" s="287">
        <v>16</v>
      </c>
      <c r="D46" s="287">
        <v>1</v>
      </c>
      <c r="E46" s="154" t="s">
        <v>182</v>
      </c>
      <c r="F46" s="288">
        <v>6.25</v>
      </c>
      <c r="G46" s="288">
        <f t="shared" si="1"/>
        <v>100</v>
      </c>
      <c r="H46" s="290"/>
    </row>
    <row r="47" spans="1:8">
      <c r="A47" s="286">
        <v>4</v>
      </c>
      <c r="B47" s="154" t="s">
        <v>183</v>
      </c>
      <c r="C47" s="287">
        <v>16</v>
      </c>
      <c r="D47" s="287">
        <v>50</v>
      </c>
      <c r="E47" s="154" t="s">
        <v>152</v>
      </c>
      <c r="F47" s="288">
        <v>5.5</v>
      </c>
      <c r="G47" s="288">
        <f t="shared" si="1"/>
        <v>4400</v>
      </c>
      <c r="H47" s="290"/>
    </row>
    <row r="48" spans="1:8">
      <c r="A48" s="286">
        <v>5</v>
      </c>
      <c r="B48" s="154" t="s">
        <v>184</v>
      </c>
      <c r="C48" s="287">
        <v>16</v>
      </c>
      <c r="D48" s="287">
        <v>50</v>
      </c>
      <c r="E48" s="154" t="s">
        <v>152</v>
      </c>
      <c r="F48" s="288">
        <v>4.5</v>
      </c>
      <c r="G48" s="288">
        <f t="shared" si="1"/>
        <v>3600</v>
      </c>
      <c r="H48" s="290" t="s">
        <v>185</v>
      </c>
    </row>
    <row r="49" spans="1:8">
      <c r="A49" s="286">
        <v>6</v>
      </c>
      <c r="B49" s="287" t="s">
        <v>186</v>
      </c>
      <c r="C49" s="287">
        <v>16</v>
      </c>
      <c r="D49" s="287">
        <v>25</v>
      </c>
      <c r="E49" s="154" t="s">
        <v>152</v>
      </c>
      <c r="F49" s="288">
        <v>8</v>
      </c>
      <c r="G49" s="288">
        <f t="shared" si="1"/>
        <v>3200</v>
      </c>
      <c r="H49" s="290" t="s">
        <v>187</v>
      </c>
    </row>
    <row r="50" spans="1:8">
      <c r="A50" s="283" t="s">
        <v>189</v>
      </c>
      <c r="B50" s="284"/>
      <c r="C50" s="284"/>
      <c r="D50" s="284"/>
      <c r="E50" s="284"/>
      <c r="F50" s="284"/>
      <c r="G50" s="284"/>
      <c r="H50" s="285"/>
    </row>
    <row r="51" spans="1:8">
      <c r="A51" s="286">
        <v>1</v>
      </c>
      <c r="B51" s="154" t="s">
        <v>190</v>
      </c>
      <c r="C51" s="154"/>
      <c r="D51" s="287">
        <v>1</v>
      </c>
      <c r="E51" s="154" t="s">
        <v>13</v>
      </c>
      <c r="F51" s="288">
        <v>10000</v>
      </c>
      <c r="G51" s="288">
        <f>D51*F51</f>
        <v>10000</v>
      </c>
      <c r="H51" s="290"/>
    </row>
    <row r="52" spans="1:8">
      <c r="A52" s="286">
        <v>2</v>
      </c>
      <c r="B52" s="154" t="s">
        <v>191</v>
      </c>
      <c r="C52" s="154"/>
      <c r="D52" s="287">
        <v>1</v>
      </c>
      <c r="E52" s="154" t="s">
        <v>13</v>
      </c>
      <c r="F52" s="288">
        <v>500</v>
      </c>
      <c r="G52" s="288">
        <f>D52*F52</f>
        <v>500</v>
      </c>
      <c r="H52" s="290"/>
    </row>
    <row r="53" spans="1:8">
      <c r="A53" s="278" t="s">
        <v>192</v>
      </c>
      <c r="B53" s="279"/>
      <c r="C53" s="279"/>
      <c r="D53" s="279"/>
      <c r="E53" s="279"/>
      <c r="F53" s="280"/>
      <c r="G53" s="281">
        <f>SUM(G55:G75)</f>
        <v>121100</v>
      </c>
      <c r="H53" s="282"/>
    </row>
    <row r="54" spans="1:8">
      <c r="A54" s="291" t="s">
        <v>193</v>
      </c>
      <c r="B54" s="291"/>
      <c r="C54" s="291"/>
      <c r="D54" s="291"/>
      <c r="E54" s="291"/>
      <c r="F54" s="291"/>
      <c r="G54" s="291"/>
      <c r="H54" s="291"/>
    </row>
    <row r="55" spans="1:8">
      <c r="A55" s="286">
        <v>1</v>
      </c>
      <c r="B55" s="154" t="s">
        <v>194</v>
      </c>
      <c r="C55" s="287">
        <v>4</v>
      </c>
      <c r="D55" s="287">
        <v>1</v>
      </c>
      <c r="E55" s="154" t="s">
        <v>13</v>
      </c>
      <c r="F55" s="288">
        <v>600</v>
      </c>
      <c r="G55" s="288">
        <f t="shared" ref="G55:G61" si="2">C55*D55*F55</f>
        <v>2400</v>
      </c>
      <c r="H55" s="290"/>
    </row>
    <row r="56" spans="1:8">
      <c r="A56" s="286">
        <v>2</v>
      </c>
      <c r="B56" s="154" t="s">
        <v>195</v>
      </c>
      <c r="C56" s="287">
        <v>4</v>
      </c>
      <c r="D56" s="287">
        <v>1</v>
      </c>
      <c r="E56" s="154" t="s">
        <v>13</v>
      </c>
      <c r="F56" s="288">
        <v>600</v>
      </c>
      <c r="G56" s="288">
        <f t="shared" si="2"/>
        <v>2400</v>
      </c>
      <c r="H56" s="301"/>
    </row>
    <row r="57" spans="1:8">
      <c r="A57" s="286">
        <v>3</v>
      </c>
      <c r="B57" s="154" t="s">
        <v>196</v>
      </c>
      <c r="C57" s="287">
        <v>4</v>
      </c>
      <c r="D57" s="287">
        <v>1</v>
      </c>
      <c r="E57" s="154" t="s">
        <v>13</v>
      </c>
      <c r="F57" s="288">
        <v>950</v>
      </c>
      <c r="G57" s="288">
        <f t="shared" si="2"/>
        <v>3800</v>
      </c>
      <c r="H57" s="301"/>
    </row>
    <row r="58" spans="1:8">
      <c r="A58" s="286">
        <v>4</v>
      </c>
      <c r="B58" s="154" t="s">
        <v>197</v>
      </c>
      <c r="C58" s="287">
        <v>4</v>
      </c>
      <c r="D58" s="287">
        <v>1</v>
      </c>
      <c r="E58" s="154" t="s">
        <v>102</v>
      </c>
      <c r="F58" s="288">
        <v>125</v>
      </c>
      <c r="G58" s="288">
        <f t="shared" si="2"/>
        <v>500</v>
      </c>
      <c r="H58" s="301"/>
    </row>
    <row r="59" spans="1:8">
      <c r="A59" s="286">
        <v>5</v>
      </c>
      <c r="B59" s="154" t="s">
        <v>198</v>
      </c>
      <c r="C59" s="287">
        <v>4</v>
      </c>
      <c r="D59" s="287">
        <v>1</v>
      </c>
      <c r="E59" s="154" t="s">
        <v>13</v>
      </c>
      <c r="F59" s="288">
        <v>250</v>
      </c>
      <c r="G59" s="288">
        <f t="shared" si="2"/>
        <v>1000</v>
      </c>
      <c r="H59" s="301"/>
    </row>
    <row r="60" spans="1:8">
      <c r="A60" s="286">
        <v>6</v>
      </c>
      <c r="B60" s="154" t="s">
        <v>199</v>
      </c>
      <c r="C60" s="287">
        <v>4</v>
      </c>
      <c r="D60" s="287">
        <v>1</v>
      </c>
      <c r="E60" s="154" t="s">
        <v>13</v>
      </c>
      <c r="F60" s="288">
        <v>200</v>
      </c>
      <c r="G60" s="288">
        <f t="shared" si="2"/>
        <v>800</v>
      </c>
      <c r="H60" s="301"/>
    </row>
    <row r="61" spans="1:8">
      <c r="A61" s="286">
        <v>7</v>
      </c>
      <c r="B61" s="154" t="s">
        <v>200</v>
      </c>
      <c r="C61" s="287">
        <v>4</v>
      </c>
      <c r="D61" s="287">
        <v>50</v>
      </c>
      <c r="E61" s="154" t="s">
        <v>152</v>
      </c>
      <c r="F61" s="288">
        <v>5.5</v>
      </c>
      <c r="G61" s="288">
        <f t="shared" si="2"/>
        <v>1100</v>
      </c>
      <c r="H61" s="301" t="s">
        <v>201</v>
      </c>
    </row>
    <row r="62" spans="1:8">
      <c r="A62" s="291" t="s">
        <v>202</v>
      </c>
      <c r="B62" s="291"/>
      <c r="C62" s="291"/>
      <c r="D62" s="291"/>
      <c r="E62" s="291"/>
      <c r="F62" s="291"/>
      <c r="G62" s="291"/>
      <c r="H62" s="291"/>
    </row>
    <row r="63" spans="1:8">
      <c r="A63" s="286">
        <v>1</v>
      </c>
      <c r="B63" s="154" t="s">
        <v>194</v>
      </c>
      <c r="C63" s="287">
        <v>16</v>
      </c>
      <c r="D63" s="287">
        <v>1</v>
      </c>
      <c r="E63" s="154" t="s">
        <v>13</v>
      </c>
      <c r="F63" s="288">
        <v>600</v>
      </c>
      <c r="G63" s="288">
        <f t="shared" ref="G63:G69" si="3">C63*D63*F63</f>
        <v>9600</v>
      </c>
      <c r="H63" s="290"/>
    </row>
    <row r="64" spans="1:8">
      <c r="A64" s="286">
        <v>2</v>
      </c>
      <c r="B64" s="154" t="s">
        <v>195</v>
      </c>
      <c r="C64" s="287">
        <v>16</v>
      </c>
      <c r="D64" s="287">
        <v>1</v>
      </c>
      <c r="E64" s="154" t="s">
        <v>13</v>
      </c>
      <c r="F64" s="288">
        <v>600</v>
      </c>
      <c r="G64" s="288">
        <f t="shared" si="3"/>
        <v>9600</v>
      </c>
      <c r="H64" s="301"/>
    </row>
    <row r="65" spans="1:8">
      <c r="A65" s="286">
        <v>3</v>
      </c>
      <c r="B65" s="154" t="s">
        <v>196</v>
      </c>
      <c r="C65" s="287">
        <v>16</v>
      </c>
      <c r="D65" s="287">
        <v>1</v>
      </c>
      <c r="E65" s="154" t="s">
        <v>13</v>
      </c>
      <c r="F65" s="288">
        <v>1000</v>
      </c>
      <c r="G65" s="288">
        <f t="shared" si="3"/>
        <v>16000</v>
      </c>
      <c r="H65" s="301"/>
    </row>
    <row r="66" spans="1:8">
      <c r="A66" s="286">
        <v>4</v>
      </c>
      <c r="B66" s="154" t="s">
        <v>197</v>
      </c>
      <c r="C66" s="287">
        <v>16</v>
      </c>
      <c r="D66" s="287">
        <v>1</v>
      </c>
      <c r="E66" s="154" t="s">
        <v>102</v>
      </c>
      <c r="F66" s="288">
        <v>1250</v>
      </c>
      <c r="G66" s="288">
        <f t="shared" si="3"/>
        <v>20000</v>
      </c>
      <c r="H66" s="301"/>
    </row>
    <row r="67" spans="1:8">
      <c r="A67" s="286">
        <v>5</v>
      </c>
      <c r="B67" s="154" t="s">
        <v>198</v>
      </c>
      <c r="C67" s="287">
        <v>16</v>
      </c>
      <c r="D67" s="287">
        <v>1</v>
      </c>
      <c r="E67" s="154" t="s">
        <v>13</v>
      </c>
      <c r="F67" s="288">
        <v>287.5</v>
      </c>
      <c r="G67" s="288">
        <f t="shared" si="3"/>
        <v>4600</v>
      </c>
      <c r="H67" s="301"/>
    </row>
    <row r="68" spans="1:8">
      <c r="A68" s="286">
        <v>6</v>
      </c>
      <c r="B68" s="154" t="s">
        <v>199</v>
      </c>
      <c r="C68" s="287">
        <v>16</v>
      </c>
      <c r="D68" s="287">
        <v>1</v>
      </c>
      <c r="E68" s="154" t="s">
        <v>13</v>
      </c>
      <c r="F68" s="288">
        <v>187.5</v>
      </c>
      <c r="G68" s="288">
        <f t="shared" si="3"/>
        <v>3000</v>
      </c>
      <c r="H68" s="301"/>
    </row>
    <row r="69" spans="1:8">
      <c r="A69" s="286">
        <v>7</v>
      </c>
      <c r="B69" s="154" t="s">
        <v>200</v>
      </c>
      <c r="C69" s="287">
        <v>16</v>
      </c>
      <c r="D69" s="287">
        <v>50</v>
      </c>
      <c r="E69" s="154" t="s">
        <v>152</v>
      </c>
      <c r="F69" s="288">
        <v>5.5</v>
      </c>
      <c r="G69" s="288">
        <f t="shared" si="3"/>
        <v>4400</v>
      </c>
      <c r="H69" s="301" t="s">
        <v>201</v>
      </c>
    </row>
    <row r="70" spans="1:8">
      <c r="A70" s="291" t="s">
        <v>203</v>
      </c>
      <c r="B70" s="291"/>
      <c r="C70" s="291"/>
      <c r="D70" s="291"/>
      <c r="E70" s="291"/>
      <c r="F70" s="291"/>
      <c r="G70" s="291"/>
      <c r="H70" s="291"/>
    </row>
    <row r="71" spans="1:8">
      <c r="A71" s="286">
        <v>1</v>
      </c>
      <c r="B71" s="136" t="s">
        <v>204</v>
      </c>
      <c r="C71" s="287">
        <v>1</v>
      </c>
      <c r="D71" s="287">
        <v>1</v>
      </c>
      <c r="E71" s="154" t="s">
        <v>13</v>
      </c>
      <c r="F71" s="288">
        <v>8700</v>
      </c>
      <c r="G71" s="288">
        <f>C71*D71*F71</f>
        <v>8700</v>
      </c>
      <c r="H71" s="290" t="s">
        <v>205</v>
      </c>
    </row>
    <row r="72" spans="1:8">
      <c r="A72" s="286">
        <v>2</v>
      </c>
      <c r="B72" s="136" t="s">
        <v>206</v>
      </c>
      <c r="C72" s="287">
        <v>1</v>
      </c>
      <c r="D72" s="287">
        <v>1</v>
      </c>
      <c r="E72" s="154" t="s">
        <v>13</v>
      </c>
      <c r="F72" s="288">
        <v>10200</v>
      </c>
      <c r="G72" s="288">
        <f>C72*D72*F72</f>
        <v>10200</v>
      </c>
      <c r="H72" s="290" t="s">
        <v>205</v>
      </c>
    </row>
    <row r="73" spans="1:8">
      <c r="A73" s="286">
        <v>3</v>
      </c>
      <c r="B73" s="136" t="s">
        <v>207</v>
      </c>
      <c r="C73" s="287">
        <v>1</v>
      </c>
      <c r="D73" s="287">
        <v>1</v>
      </c>
      <c r="E73" s="154" t="s">
        <v>13</v>
      </c>
      <c r="F73" s="288">
        <v>2500</v>
      </c>
      <c r="G73" s="288">
        <f>C73*D73*F73</f>
        <v>2500</v>
      </c>
      <c r="H73" s="290" t="s">
        <v>205</v>
      </c>
    </row>
    <row r="74" spans="1:8">
      <c r="A74" s="286">
        <v>4</v>
      </c>
      <c r="B74" s="154" t="s">
        <v>200</v>
      </c>
      <c r="C74" s="287">
        <v>1</v>
      </c>
      <c r="D74" s="287">
        <v>80</v>
      </c>
      <c r="E74" s="154" t="s">
        <v>152</v>
      </c>
      <c r="F74" s="288">
        <v>6.25</v>
      </c>
      <c r="G74" s="288">
        <f>C74*D74*F74</f>
        <v>500</v>
      </c>
      <c r="H74" s="290"/>
    </row>
    <row r="75" spans="1:8">
      <c r="A75" s="286">
        <v>5</v>
      </c>
      <c r="B75" s="154" t="s">
        <v>208</v>
      </c>
      <c r="C75" s="287">
        <v>20</v>
      </c>
      <c r="D75" s="287">
        <v>1</v>
      </c>
      <c r="E75" s="154" t="s">
        <v>168</v>
      </c>
      <c r="F75" s="288">
        <v>1000</v>
      </c>
      <c r="G75" s="288">
        <f>C75*D75*F75</f>
        <v>20000</v>
      </c>
      <c r="H75" s="290"/>
    </row>
    <row r="76" spans="1:8">
      <c r="A76" s="278" t="s">
        <v>209</v>
      </c>
      <c r="B76" s="279"/>
      <c r="C76" s="279"/>
      <c r="D76" s="279"/>
      <c r="E76" s="279"/>
      <c r="F76" s="280"/>
      <c r="G76" s="281">
        <f>SUM(G77:G78)</f>
        <v>44900</v>
      </c>
      <c r="H76" s="282"/>
    </row>
    <row r="77" spans="1:9">
      <c r="A77" s="302">
        <v>1</v>
      </c>
      <c r="B77" s="303" t="s">
        <v>210</v>
      </c>
      <c r="C77" s="303"/>
      <c r="D77" s="303"/>
      <c r="E77" s="303"/>
      <c r="F77" s="303"/>
      <c r="G77" s="288">
        <v>21900</v>
      </c>
      <c r="H77" s="290"/>
      <c r="I77" s="260" t="s">
        <v>211</v>
      </c>
    </row>
    <row r="78" spans="1:9">
      <c r="A78" s="302">
        <v>2</v>
      </c>
      <c r="B78" s="303" t="s">
        <v>212</v>
      </c>
      <c r="C78" s="303"/>
      <c r="D78" s="303"/>
      <c r="E78" s="303"/>
      <c r="F78" s="303"/>
      <c r="G78" s="288">
        <v>23000</v>
      </c>
      <c r="H78" s="290"/>
      <c r="I78" s="260" t="s">
        <v>211</v>
      </c>
    </row>
    <row r="79" spans="1:8">
      <c r="A79" s="304" t="s">
        <v>213</v>
      </c>
      <c r="B79" s="305"/>
      <c r="C79" s="305"/>
      <c r="D79" s="305"/>
      <c r="E79" s="305"/>
      <c r="F79" s="306"/>
      <c r="G79" s="307">
        <f>(G5+G16+G21+G35+G53+G76)*1.09</f>
        <v>523963</v>
      </c>
      <c r="H79" s="277" t="s">
        <v>214</v>
      </c>
    </row>
  </sheetData>
  <mergeCells count="25">
    <mergeCell ref="A1:H1"/>
    <mergeCell ref="B2:H2"/>
    <mergeCell ref="B4:F4"/>
    <mergeCell ref="A5:F5"/>
    <mergeCell ref="A6:H6"/>
    <mergeCell ref="A11:H11"/>
    <mergeCell ref="A16:F16"/>
    <mergeCell ref="A17:H17"/>
    <mergeCell ref="A19:H19"/>
    <mergeCell ref="A21:F21"/>
    <mergeCell ref="A22:H22"/>
    <mergeCell ref="A26:H26"/>
    <mergeCell ref="A30:H30"/>
    <mergeCell ref="A35:F35"/>
    <mergeCell ref="A36:H36"/>
    <mergeCell ref="A43:H43"/>
    <mergeCell ref="A50:H50"/>
    <mergeCell ref="A53:F53"/>
    <mergeCell ref="A54:H54"/>
    <mergeCell ref="A62:H62"/>
    <mergeCell ref="A70:H70"/>
    <mergeCell ref="A76:F76"/>
    <mergeCell ref="B77:F77"/>
    <mergeCell ref="B78:F78"/>
    <mergeCell ref="A79:F79"/>
  </mergeCells>
  <conditionalFormatting sqref="B6:B15 B17:B20 B22:B34 B36:B52 B54:B75 B77:B78">
    <cfRule type="expression" dxfId="1" priority="4">
      <formula>#REF!="III期"</formula>
    </cfRule>
  </conditionalFormatting>
  <conditionalFormatting sqref="C6:E15 C17:E20 C22:E34 C36:E52 C54:E75 C77:E78">
    <cfRule type="expression" dxfId="2" priority="1">
      <formula>#REF!="II期"</formula>
    </cfRule>
    <cfRule type="expression" dxfId="0" priority="2">
      <formula>#REF!="I期"</formula>
    </cfRule>
    <cfRule type="expression" dxfId="1" priority="3">
      <formula>#REF!="III期"</formula>
    </cfRule>
  </conditionalFormatting>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zoomScale="90" zoomScaleNormal="90" topLeftCell="A16" workbookViewId="0">
      <selection activeCell="F5" sqref="F5"/>
    </sheetView>
  </sheetViews>
  <sheetFormatPr defaultColWidth="9" defaultRowHeight="14.25" outlineLevelCol="7"/>
  <cols>
    <col min="1" max="1" width="5.89166666666667" style="236" customWidth="1"/>
    <col min="2" max="2" width="18.875" style="237" customWidth="1"/>
    <col min="3" max="3" width="43.375" style="236" customWidth="1"/>
    <col min="4" max="4" width="5" style="236" customWidth="1"/>
    <col min="5" max="5" width="17.6416666666667" style="236" customWidth="1"/>
    <col min="6" max="6" width="24.5" style="236" customWidth="1"/>
    <col min="7" max="7" width="29.1666666666667" style="238" customWidth="1"/>
    <col min="8" max="16384" width="9" style="236"/>
  </cols>
  <sheetData>
    <row r="1" spans="1:7">
      <c r="A1" s="239" t="s">
        <v>0</v>
      </c>
      <c r="B1" s="239" t="s">
        <v>1</v>
      </c>
      <c r="C1" s="239" t="s">
        <v>2</v>
      </c>
      <c r="D1" s="239" t="s">
        <v>3</v>
      </c>
      <c r="E1" s="239" t="s">
        <v>4</v>
      </c>
      <c r="F1" s="240" t="s">
        <v>5</v>
      </c>
      <c r="G1" s="241" t="s">
        <v>6</v>
      </c>
    </row>
    <row r="2" spans="1:7">
      <c r="A2" s="242" t="s">
        <v>7</v>
      </c>
      <c r="B2" s="243" t="s">
        <v>215</v>
      </c>
      <c r="C2" s="244"/>
      <c r="D2" s="244"/>
      <c r="E2" s="244"/>
      <c r="F2" s="245" t="s">
        <v>216</v>
      </c>
      <c r="G2" s="246"/>
    </row>
    <row r="3" spans="1:7">
      <c r="A3" s="242" t="s">
        <v>217</v>
      </c>
      <c r="B3" s="243" t="s">
        <v>218</v>
      </c>
      <c r="C3" s="244"/>
      <c r="D3" s="244"/>
      <c r="E3" s="244"/>
      <c r="F3" s="247"/>
      <c r="G3" s="246"/>
    </row>
    <row r="4" ht="84" spans="1:7">
      <c r="A4" s="248">
        <v>1</v>
      </c>
      <c r="B4" s="248" t="s">
        <v>219</v>
      </c>
      <c r="C4" s="249" t="s">
        <v>220</v>
      </c>
      <c r="D4" s="250">
        <v>9</v>
      </c>
      <c r="E4" s="250" t="s">
        <v>13</v>
      </c>
      <c r="F4" s="251"/>
      <c r="G4" s="246" t="s">
        <v>221</v>
      </c>
    </row>
    <row r="5" ht="84" spans="1:7">
      <c r="A5" s="248">
        <v>2</v>
      </c>
      <c r="B5" s="248" t="s">
        <v>222</v>
      </c>
      <c r="C5" s="249" t="s">
        <v>223</v>
      </c>
      <c r="D5" s="250">
        <v>2</v>
      </c>
      <c r="E5" s="250" t="s">
        <v>13</v>
      </c>
      <c r="F5" s="251"/>
      <c r="G5" s="246" t="s">
        <v>224</v>
      </c>
    </row>
    <row r="6" ht="108" spans="1:7">
      <c r="A6" s="248">
        <v>3</v>
      </c>
      <c r="B6" s="248" t="s">
        <v>225</v>
      </c>
      <c r="C6" s="249" t="s">
        <v>226</v>
      </c>
      <c r="D6" s="250">
        <v>4</v>
      </c>
      <c r="E6" s="250" t="s">
        <v>13</v>
      </c>
      <c r="F6" s="251"/>
      <c r="G6" s="246" t="s">
        <v>227</v>
      </c>
    </row>
    <row r="7" ht="132" spans="1:7">
      <c r="A7" s="248">
        <v>4</v>
      </c>
      <c r="B7" s="248" t="s">
        <v>228</v>
      </c>
      <c r="C7" s="249" t="s">
        <v>229</v>
      </c>
      <c r="D7" s="250">
        <v>3</v>
      </c>
      <c r="E7" s="250" t="s">
        <v>13</v>
      </c>
      <c r="F7" s="251"/>
      <c r="G7" s="246" t="s">
        <v>230</v>
      </c>
    </row>
    <row r="8" spans="1:7">
      <c r="A8" s="242" t="s">
        <v>231</v>
      </c>
      <c r="B8" s="243" t="s">
        <v>232</v>
      </c>
      <c r="C8" s="244"/>
      <c r="D8" s="244"/>
      <c r="E8" s="244"/>
      <c r="F8" s="247"/>
      <c r="G8" s="246"/>
    </row>
    <row r="9" ht="36" spans="1:7">
      <c r="A9" s="248">
        <v>1</v>
      </c>
      <c r="B9" s="248" t="s">
        <v>233</v>
      </c>
      <c r="C9" s="249" t="s">
        <v>234</v>
      </c>
      <c r="D9" s="250">
        <v>2</v>
      </c>
      <c r="E9" s="250" t="s">
        <v>13</v>
      </c>
      <c r="F9" s="251" t="s">
        <v>235</v>
      </c>
      <c r="G9" s="246"/>
    </row>
    <row r="10" ht="84" spans="1:7">
      <c r="A10" s="248">
        <v>2</v>
      </c>
      <c r="B10" s="248" t="s">
        <v>236</v>
      </c>
      <c r="C10" s="249" t="s">
        <v>237</v>
      </c>
      <c r="D10" s="250">
        <v>2</v>
      </c>
      <c r="E10" s="250" t="s">
        <v>13</v>
      </c>
      <c r="F10" s="251" t="s">
        <v>23</v>
      </c>
      <c r="G10" s="246"/>
    </row>
    <row r="11" ht="96" spans="1:7">
      <c r="A11" s="248">
        <v>3</v>
      </c>
      <c r="B11" s="248" t="s">
        <v>238</v>
      </c>
      <c r="C11" s="249" t="s">
        <v>239</v>
      </c>
      <c r="D11" s="250">
        <v>2</v>
      </c>
      <c r="E11" s="250" t="s">
        <v>13</v>
      </c>
      <c r="F11" s="251" t="s">
        <v>240</v>
      </c>
      <c r="G11" s="246"/>
    </row>
    <row r="12" ht="72" spans="1:7">
      <c r="A12" s="248">
        <v>4</v>
      </c>
      <c r="B12" s="248" t="s">
        <v>241</v>
      </c>
      <c r="C12" s="249" t="s">
        <v>242</v>
      </c>
      <c r="D12" s="250">
        <v>2</v>
      </c>
      <c r="E12" s="250" t="s">
        <v>13</v>
      </c>
      <c r="F12" s="251" t="s">
        <v>243</v>
      </c>
      <c r="G12" s="246"/>
    </row>
    <row r="13" ht="84" spans="1:7">
      <c r="A13" s="248">
        <v>5</v>
      </c>
      <c r="B13" s="248" t="s">
        <v>244</v>
      </c>
      <c r="C13" s="249" t="s">
        <v>237</v>
      </c>
      <c r="D13" s="250">
        <v>2</v>
      </c>
      <c r="E13" s="250" t="s">
        <v>13</v>
      </c>
      <c r="F13" s="251" t="s">
        <v>245</v>
      </c>
      <c r="G13" s="246"/>
    </row>
    <row r="14" spans="1:7">
      <c r="A14" s="242" t="s">
        <v>246</v>
      </c>
      <c r="B14" s="243" t="s">
        <v>247</v>
      </c>
      <c r="C14" s="244"/>
      <c r="D14" s="244"/>
      <c r="E14" s="244"/>
      <c r="F14" s="247"/>
      <c r="G14" s="246"/>
    </row>
    <row r="15" ht="60" spans="1:7">
      <c r="A15" s="248">
        <v>1</v>
      </c>
      <c r="B15" s="248" t="s">
        <v>248</v>
      </c>
      <c r="C15" s="249" t="s">
        <v>249</v>
      </c>
      <c r="D15" s="250">
        <v>1</v>
      </c>
      <c r="E15" s="250" t="s">
        <v>102</v>
      </c>
      <c r="F15" s="251" t="s">
        <v>250</v>
      </c>
      <c r="G15" s="246"/>
    </row>
    <row r="16" ht="72" spans="1:7">
      <c r="A16" s="248">
        <v>2</v>
      </c>
      <c r="B16" s="248" t="s">
        <v>251</v>
      </c>
      <c r="C16" s="249" t="s">
        <v>252</v>
      </c>
      <c r="D16" s="250">
        <v>2</v>
      </c>
      <c r="E16" s="250" t="s">
        <v>13</v>
      </c>
      <c r="F16" s="251"/>
      <c r="G16" s="246"/>
    </row>
    <row r="17" s="235" customFormat="1" spans="1:8">
      <c r="A17" s="242" t="s">
        <v>80</v>
      </c>
      <c r="B17" s="243" t="s">
        <v>253</v>
      </c>
      <c r="C17" s="244"/>
      <c r="D17" s="244"/>
      <c r="E17" s="244"/>
      <c r="F17" s="252"/>
      <c r="G17" s="253"/>
      <c r="H17" s="236"/>
    </row>
    <row r="18" ht="24" spans="1:7">
      <c r="A18" s="248">
        <v>1</v>
      </c>
      <c r="B18" s="248" t="s">
        <v>254</v>
      </c>
      <c r="C18" s="249" t="s">
        <v>255</v>
      </c>
      <c r="D18" s="250">
        <v>1</v>
      </c>
      <c r="E18" s="250" t="s">
        <v>102</v>
      </c>
      <c r="F18" s="254"/>
      <c r="G18" s="246"/>
    </row>
    <row r="19" ht="36" spans="1:7">
      <c r="A19" s="248">
        <v>2</v>
      </c>
      <c r="B19" s="248" t="s">
        <v>256</v>
      </c>
      <c r="C19" s="249" t="s">
        <v>257</v>
      </c>
      <c r="D19" s="250">
        <v>1</v>
      </c>
      <c r="E19" s="250" t="s">
        <v>102</v>
      </c>
      <c r="F19" s="254"/>
      <c r="G19" s="246"/>
    </row>
    <row r="20" spans="1:7">
      <c r="A20" s="242" t="s">
        <v>258</v>
      </c>
      <c r="B20" s="243" t="s">
        <v>259</v>
      </c>
      <c r="C20" s="244"/>
      <c r="D20" s="244"/>
      <c r="E20" s="244"/>
      <c r="F20" s="247"/>
      <c r="G20" s="246"/>
    </row>
    <row r="21" ht="336" spans="1:7">
      <c r="A21" s="248">
        <v>1</v>
      </c>
      <c r="B21" s="248" t="s">
        <v>260</v>
      </c>
      <c r="C21" s="249" t="s">
        <v>261</v>
      </c>
      <c r="D21" s="250">
        <v>1</v>
      </c>
      <c r="E21" s="250" t="s">
        <v>168</v>
      </c>
      <c r="F21" s="255"/>
      <c r="G21" s="246"/>
    </row>
    <row r="22" spans="1:7">
      <c r="A22" s="256"/>
      <c r="B22" s="257" t="s">
        <v>213</v>
      </c>
      <c r="C22" s="256"/>
      <c r="D22" s="256"/>
      <c r="E22" s="256"/>
      <c r="F22" s="258"/>
      <c r="G22" s="246"/>
    </row>
    <row r="23" spans="7:7">
      <c r="G23" s="259"/>
    </row>
  </sheetData>
  <conditionalFormatting sqref="B2">
    <cfRule type="expression" dxfId="1" priority="22">
      <formula>#REF!="III期"</formula>
    </cfRule>
    <cfRule type="expression" dxfId="2" priority="23">
      <formula>#REF!="II期"</formula>
    </cfRule>
    <cfRule type="expression" dxfId="0" priority="24">
      <formula>#REF!="I期"</formula>
    </cfRule>
  </conditionalFormatting>
  <conditionalFormatting sqref="B3">
    <cfRule type="expression" dxfId="1" priority="19">
      <formula>#REF!="III期"</formula>
    </cfRule>
    <cfRule type="expression" dxfId="2" priority="20">
      <formula>#REF!="II期"</formula>
    </cfRule>
    <cfRule type="expression" dxfId="0" priority="21">
      <formula>#REF!="I期"</formula>
    </cfRule>
  </conditionalFormatting>
  <conditionalFormatting sqref="B8">
    <cfRule type="expression" dxfId="1" priority="13">
      <formula>#REF!="III期"</formula>
    </cfRule>
    <cfRule type="expression" dxfId="2" priority="14">
      <formula>#REF!="II期"</formula>
    </cfRule>
    <cfRule type="expression" dxfId="0" priority="15">
      <formula>#REF!="I期"</formula>
    </cfRule>
  </conditionalFormatting>
  <conditionalFormatting sqref="B14">
    <cfRule type="expression" dxfId="1" priority="4">
      <formula>#REF!="III期"</formula>
    </cfRule>
    <cfRule type="expression" dxfId="2" priority="5">
      <formula>#REF!="II期"</formula>
    </cfRule>
    <cfRule type="expression" dxfId="0" priority="6">
      <formula>#REF!="I期"</formula>
    </cfRule>
  </conditionalFormatting>
  <conditionalFormatting sqref="B17">
    <cfRule type="expression" dxfId="1" priority="10">
      <formula>#REF!="III期"</formula>
    </cfRule>
    <cfRule type="expression" dxfId="2" priority="11">
      <formula>#REF!="II期"</formula>
    </cfRule>
    <cfRule type="expression" dxfId="0" priority="12">
      <formula>#REF!="I期"</formula>
    </cfRule>
  </conditionalFormatting>
  <conditionalFormatting sqref="B20">
    <cfRule type="expression" dxfId="1" priority="1">
      <formula>#REF!="III期"</formula>
    </cfRule>
    <cfRule type="expression" dxfId="2" priority="2">
      <formula>#REF!="II期"</formula>
    </cfRule>
    <cfRule type="expression" dxfId="0" priority="3">
      <formula>#REF!="I期"</formula>
    </cfRule>
  </conditionalFormatting>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zoomScale="50" zoomScaleNormal="50" topLeftCell="A18" workbookViewId="0">
      <selection activeCell="D31" sqref="D31"/>
    </sheetView>
  </sheetViews>
  <sheetFormatPr defaultColWidth="9" defaultRowHeight="14.25" outlineLevelCol="7"/>
  <cols>
    <col min="3" max="3" width="33.6666666666667" customWidth="1"/>
    <col min="4" max="4" width="19.775" customWidth="1"/>
    <col min="5" max="5" width="19.6666666666667" customWidth="1"/>
    <col min="6" max="6" width="25.5583333333333" customWidth="1"/>
    <col min="7" max="7" width="38.4416666666667" customWidth="1"/>
  </cols>
  <sheetData>
    <row r="1" ht="20.25" spans="1:7">
      <c r="A1" s="187" t="s">
        <v>262</v>
      </c>
      <c r="B1" s="187"/>
      <c r="C1" s="187"/>
      <c r="D1" s="187"/>
      <c r="E1" s="187"/>
      <c r="F1" s="187"/>
      <c r="G1" s="187"/>
    </row>
    <row r="2" spans="1:7">
      <c r="A2" s="188" t="s">
        <v>263</v>
      </c>
      <c r="B2" s="189" t="s">
        <v>144</v>
      </c>
      <c r="C2" s="189"/>
      <c r="D2" s="189"/>
      <c r="E2" s="189"/>
      <c r="F2" s="189"/>
      <c r="G2" s="189"/>
    </row>
    <row r="3" spans="1:7">
      <c r="A3" s="190" t="s">
        <v>0</v>
      </c>
      <c r="B3" s="190" t="s">
        <v>126</v>
      </c>
      <c r="C3" s="190" t="s">
        <v>127</v>
      </c>
      <c r="D3" s="190" t="s">
        <v>3</v>
      </c>
      <c r="E3" s="190" t="s">
        <v>4</v>
      </c>
      <c r="F3" s="191" t="s">
        <v>128</v>
      </c>
      <c r="G3" s="191" t="s">
        <v>129</v>
      </c>
    </row>
    <row r="4" spans="1:7">
      <c r="A4" s="192" t="s">
        <v>7</v>
      </c>
      <c r="B4" s="193" t="s">
        <v>264</v>
      </c>
      <c r="C4" s="194"/>
      <c r="D4" s="194"/>
      <c r="E4" s="194"/>
      <c r="F4" s="195">
        <v>0</v>
      </c>
      <c r="G4" s="101"/>
    </row>
    <row r="5" spans="1:7">
      <c r="A5" s="196" t="s">
        <v>10</v>
      </c>
      <c r="B5" s="165" t="s">
        <v>265</v>
      </c>
      <c r="C5" s="166"/>
      <c r="D5" s="166"/>
      <c r="E5" s="166"/>
      <c r="F5" s="167"/>
      <c r="G5" s="197">
        <f>SUM(G6:G6)</f>
        <v>1470000</v>
      </c>
    </row>
    <row r="6" ht="72" spans="1:7">
      <c r="A6" s="198" t="s">
        <v>266</v>
      </c>
      <c r="B6" s="18" t="s">
        <v>219</v>
      </c>
      <c r="C6" s="199" t="s">
        <v>267</v>
      </c>
      <c r="D6" s="18">
        <v>7</v>
      </c>
      <c r="E6" s="18" t="s">
        <v>13</v>
      </c>
      <c r="F6" s="200">
        <v>210000</v>
      </c>
      <c r="G6" s="200">
        <f>F6*D6</f>
        <v>1470000</v>
      </c>
    </row>
    <row r="7" spans="1:7">
      <c r="A7" s="196" t="s">
        <v>16</v>
      </c>
      <c r="B7" s="165" t="s">
        <v>268</v>
      </c>
      <c r="C7" s="166"/>
      <c r="D7" s="166"/>
      <c r="E7" s="166"/>
      <c r="F7" s="167"/>
      <c r="G7" s="197">
        <f>SUM(G8:G10)</f>
        <v>4377000</v>
      </c>
    </row>
    <row r="8" ht="84" spans="1:7">
      <c r="A8" s="198" t="s">
        <v>269</v>
      </c>
      <c r="B8" s="18" t="s">
        <v>270</v>
      </c>
      <c r="C8" s="199" t="s">
        <v>271</v>
      </c>
      <c r="D8" s="18">
        <v>3</v>
      </c>
      <c r="E8" s="18" t="s">
        <v>13</v>
      </c>
      <c r="F8" s="200">
        <v>303333.333333333</v>
      </c>
      <c r="G8" s="200">
        <f t="shared" ref="G8:G10" si="0">F8*D8</f>
        <v>909999.999999999</v>
      </c>
    </row>
    <row r="9" ht="96" spans="1:8">
      <c r="A9" s="198" t="s">
        <v>272</v>
      </c>
      <c r="B9" s="18" t="s">
        <v>273</v>
      </c>
      <c r="C9" s="199" t="s">
        <v>274</v>
      </c>
      <c r="D9" s="18">
        <v>2</v>
      </c>
      <c r="E9" s="18" t="s">
        <v>13</v>
      </c>
      <c r="F9" s="200">
        <v>1205000</v>
      </c>
      <c r="G9" s="200">
        <f t="shared" si="0"/>
        <v>2410000</v>
      </c>
      <c r="H9" s="201">
        <v>45295</v>
      </c>
    </row>
    <row r="10" ht="84" spans="1:7">
      <c r="A10" s="198" t="s">
        <v>275</v>
      </c>
      <c r="B10" s="18" t="s">
        <v>276</v>
      </c>
      <c r="C10" s="199" t="s">
        <v>277</v>
      </c>
      <c r="D10" s="18">
        <v>2</v>
      </c>
      <c r="E10" s="18" t="s">
        <v>13</v>
      </c>
      <c r="F10" s="200">
        <v>528500</v>
      </c>
      <c r="G10" s="200">
        <f t="shared" si="0"/>
        <v>1057000</v>
      </c>
    </row>
    <row r="11" spans="1:7">
      <c r="A11" s="196" t="s">
        <v>20</v>
      </c>
      <c r="B11" s="202" t="s">
        <v>135</v>
      </c>
      <c r="C11" s="166"/>
      <c r="D11" s="166"/>
      <c r="E11" s="166"/>
      <c r="F11" s="167"/>
      <c r="G11" s="197">
        <f>SUM(G12:G17)</f>
        <v>1845000</v>
      </c>
    </row>
    <row r="12" ht="36" spans="1:7">
      <c r="A12" s="203" t="s">
        <v>278</v>
      </c>
      <c r="B12" s="22" t="s">
        <v>233</v>
      </c>
      <c r="C12" s="204" t="s">
        <v>279</v>
      </c>
      <c r="D12" s="22">
        <v>2</v>
      </c>
      <c r="E12" s="22" t="s">
        <v>13</v>
      </c>
      <c r="F12" s="205">
        <v>423000</v>
      </c>
      <c r="G12" s="206">
        <f>D12*F12</f>
        <v>846000</v>
      </c>
    </row>
    <row r="13" ht="120" spans="1:7">
      <c r="A13" s="207" t="s">
        <v>280</v>
      </c>
      <c r="B13" s="18" t="s">
        <v>281</v>
      </c>
      <c r="C13" s="199" t="s">
        <v>282</v>
      </c>
      <c r="D13" s="18">
        <v>2</v>
      </c>
      <c r="E13" s="18" t="s">
        <v>13</v>
      </c>
      <c r="F13" s="208">
        <v>133000</v>
      </c>
      <c r="G13" s="208">
        <f t="shared" ref="G13:G15" si="1">F13*D13</f>
        <v>266000</v>
      </c>
    </row>
    <row r="14" ht="120" spans="1:7">
      <c r="A14" s="203" t="s">
        <v>283</v>
      </c>
      <c r="B14" s="209" t="s">
        <v>284</v>
      </c>
      <c r="C14" s="210" t="s">
        <v>237</v>
      </c>
      <c r="D14" s="209">
        <v>2</v>
      </c>
      <c r="E14" s="209" t="s">
        <v>13</v>
      </c>
      <c r="F14" s="208">
        <v>110000</v>
      </c>
      <c r="G14" s="205">
        <f t="shared" si="1"/>
        <v>220000</v>
      </c>
    </row>
    <row r="15" ht="120" spans="1:7">
      <c r="A15" s="203" t="s">
        <v>285</v>
      </c>
      <c r="B15" s="22" t="s">
        <v>244</v>
      </c>
      <c r="C15" s="211" t="s">
        <v>237</v>
      </c>
      <c r="D15" s="22">
        <v>2</v>
      </c>
      <c r="E15" s="22" t="s">
        <v>13</v>
      </c>
      <c r="F15" s="208">
        <v>94000</v>
      </c>
      <c r="G15" s="206">
        <f t="shared" si="1"/>
        <v>188000</v>
      </c>
    </row>
    <row r="16" ht="144" spans="1:7">
      <c r="A16" s="203" t="s">
        <v>286</v>
      </c>
      <c r="B16" s="22" t="s">
        <v>238</v>
      </c>
      <c r="C16" s="211" t="s">
        <v>239</v>
      </c>
      <c r="D16" s="22">
        <v>2</v>
      </c>
      <c r="E16" s="22" t="s">
        <v>13</v>
      </c>
      <c r="F16" s="208">
        <v>18500</v>
      </c>
      <c r="G16" s="206">
        <f>D16*F16</f>
        <v>37000</v>
      </c>
    </row>
    <row r="17" ht="120" spans="1:7">
      <c r="A17" s="203" t="s">
        <v>287</v>
      </c>
      <c r="B17" s="209" t="s">
        <v>288</v>
      </c>
      <c r="C17" s="210" t="s">
        <v>289</v>
      </c>
      <c r="D17" s="209">
        <v>2</v>
      </c>
      <c r="E17" s="209" t="s">
        <v>13</v>
      </c>
      <c r="F17" s="208">
        <v>144000</v>
      </c>
      <c r="G17" s="205">
        <f>F17*D17</f>
        <v>288000</v>
      </c>
    </row>
    <row r="18" spans="1:7">
      <c r="A18" s="196" t="s">
        <v>24</v>
      </c>
      <c r="B18" s="165" t="s">
        <v>290</v>
      </c>
      <c r="C18" s="166"/>
      <c r="D18" s="166"/>
      <c r="E18" s="166"/>
      <c r="F18" s="167">
        <v>0</v>
      </c>
      <c r="G18" s="197">
        <f>SUM(G19:G21)</f>
        <v>1106000</v>
      </c>
    </row>
    <row r="19" ht="48" spans="1:7">
      <c r="A19" s="212" t="s">
        <v>291</v>
      </c>
      <c r="B19" s="213" t="s">
        <v>254</v>
      </c>
      <c r="C19" s="214" t="s">
        <v>292</v>
      </c>
      <c r="D19" s="215">
        <v>1</v>
      </c>
      <c r="E19" s="178" t="s">
        <v>102</v>
      </c>
      <c r="F19" s="200">
        <v>335000</v>
      </c>
      <c r="G19" s="200">
        <f t="shared" ref="G19:G21" si="2">F19*D19</f>
        <v>335000</v>
      </c>
    </row>
    <row r="20" ht="24" spans="1:7">
      <c r="A20" s="212" t="s">
        <v>293</v>
      </c>
      <c r="B20" s="213" t="s">
        <v>256</v>
      </c>
      <c r="C20" s="214" t="s">
        <v>294</v>
      </c>
      <c r="D20" s="215">
        <v>1</v>
      </c>
      <c r="E20" s="178" t="s">
        <v>102</v>
      </c>
      <c r="F20" s="200">
        <v>612000</v>
      </c>
      <c r="G20" s="200">
        <f t="shared" si="2"/>
        <v>612000</v>
      </c>
    </row>
    <row r="21" ht="24" spans="1:7">
      <c r="A21" s="212" t="s">
        <v>295</v>
      </c>
      <c r="B21" s="178" t="s">
        <v>296</v>
      </c>
      <c r="C21" s="214" t="s">
        <v>297</v>
      </c>
      <c r="D21" s="215">
        <v>1</v>
      </c>
      <c r="E21" s="178" t="s">
        <v>102</v>
      </c>
      <c r="F21" s="200">
        <v>159000</v>
      </c>
      <c r="G21" s="200">
        <f t="shared" si="2"/>
        <v>159000</v>
      </c>
    </row>
    <row r="22" s="186" customFormat="1" spans="1:7">
      <c r="A22" s="216" t="s">
        <v>28</v>
      </c>
      <c r="B22" s="217" t="s">
        <v>298</v>
      </c>
      <c r="C22" s="218"/>
      <c r="D22" s="218"/>
      <c r="E22" s="218"/>
      <c r="F22" s="219"/>
      <c r="G22" s="220">
        <f>G23</f>
        <v>80000</v>
      </c>
    </row>
    <row r="23" s="186" customFormat="1" ht="24" spans="1:7">
      <c r="A23" s="221" t="s">
        <v>299</v>
      </c>
      <c r="B23" s="222" t="s">
        <v>300</v>
      </c>
      <c r="C23" s="223" t="s">
        <v>301</v>
      </c>
      <c r="D23" s="224">
        <v>1</v>
      </c>
      <c r="E23" s="222" t="s">
        <v>102</v>
      </c>
      <c r="F23" s="225">
        <v>80000</v>
      </c>
      <c r="G23" s="225">
        <f>F23*D23</f>
        <v>80000</v>
      </c>
    </row>
    <row r="24" s="186" customFormat="1" spans="1:7">
      <c r="A24" s="216" t="s">
        <v>32</v>
      </c>
      <c r="B24" s="217" t="s">
        <v>260</v>
      </c>
      <c r="C24" s="218"/>
      <c r="D24" s="218"/>
      <c r="E24" s="218"/>
      <c r="F24" s="219"/>
      <c r="G24" s="220">
        <f>G25</f>
        <v>600000</v>
      </c>
    </row>
    <row r="25" s="186" customFormat="1" ht="36" spans="1:7">
      <c r="A25" s="221" t="s">
        <v>302</v>
      </c>
      <c r="B25" s="222" t="s">
        <v>260</v>
      </c>
      <c r="C25" s="226" t="s">
        <v>303</v>
      </c>
      <c r="D25" s="227">
        <v>1</v>
      </c>
      <c r="E25" s="222" t="s">
        <v>102</v>
      </c>
      <c r="F25" s="228">
        <v>600000</v>
      </c>
      <c r="G25" s="228">
        <f>F25*D25</f>
        <v>600000</v>
      </c>
    </row>
    <row r="26" s="186" customFormat="1" ht="36" spans="1:7">
      <c r="A26" s="221" t="s">
        <v>304</v>
      </c>
      <c r="B26" s="222"/>
      <c r="C26" s="223" t="s">
        <v>305</v>
      </c>
      <c r="D26" s="227">
        <v>1</v>
      </c>
      <c r="E26" s="222" t="s">
        <v>102</v>
      </c>
      <c r="F26" s="229"/>
      <c r="G26" s="229"/>
    </row>
    <row r="27" s="186" customFormat="1" ht="24" spans="1:7">
      <c r="A27" s="221" t="s">
        <v>306</v>
      </c>
      <c r="B27" s="222"/>
      <c r="C27" s="223" t="s">
        <v>307</v>
      </c>
      <c r="D27" s="227">
        <v>1</v>
      </c>
      <c r="E27" s="222" t="s">
        <v>102</v>
      </c>
      <c r="F27" s="230"/>
      <c r="G27" s="230"/>
    </row>
    <row r="28" spans="1:7">
      <c r="A28" s="231" t="s">
        <v>213</v>
      </c>
      <c r="B28" s="232"/>
      <c r="C28" s="232"/>
      <c r="D28" s="232"/>
      <c r="E28" s="232"/>
      <c r="F28" s="233"/>
      <c r="G28" s="234">
        <f>G5+G7+G18+G22+G24+G11</f>
        <v>9478000</v>
      </c>
    </row>
  </sheetData>
  <mergeCells count="12">
    <mergeCell ref="A1:G1"/>
    <mergeCell ref="B2:G2"/>
    <mergeCell ref="B4:F4"/>
    <mergeCell ref="B5:F5"/>
    <mergeCell ref="B7:F7"/>
    <mergeCell ref="B18:F18"/>
    <mergeCell ref="B22:F22"/>
    <mergeCell ref="B24:F24"/>
    <mergeCell ref="A28:F28"/>
    <mergeCell ref="B25:B27"/>
    <mergeCell ref="F25:F27"/>
    <mergeCell ref="G25:G27"/>
  </mergeCells>
  <conditionalFormatting sqref="B4">
    <cfRule type="expression" dxfId="1" priority="13">
      <formula>#REF!="III期"</formula>
    </cfRule>
    <cfRule type="expression" dxfId="2" priority="14">
      <formula>#REF!="II期"</formula>
    </cfRule>
    <cfRule type="expression" dxfId="0" priority="15">
      <formula>#REF!="I期"</formula>
    </cfRule>
  </conditionalFormatting>
  <conditionalFormatting sqref="B5">
    <cfRule type="expression" dxfId="1" priority="10">
      <formula>#REF!="III期"</formula>
    </cfRule>
    <cfRule type="expression" dxfId="2" priority="11">
      <formula>#REF!="II期"</formula>
    </cfRule>
    <cfRule type="expression" dxfId="0" priority="12">
      <formula>#REF!="I期"</formula>
    </cfRule>
  </conditionalFormatting>
  <conditionalFormatting sqref="B12:E12">
    <cfRule type="expression" dxfId="1" priority="4">
      <formula>#REF!="III期"</formula>
    </cfRule>
    <cfRule type="expression" dxfId="2" priority="5">
      <formula>#REF!="II期"</formula>
    </cfRule>
    <cfRule type="expression" dxfId="0" priority="6">
      <formula>#REF!="I期"</formula>
    </cfRule>
  </conditionalFormatting>
  <conditionalFormatting sqref="C8:C11">
    <cfRule type="expression" dxfId="1" priority="7">
      <formula>#REF!="III期"</formula>
    </cfRule>
    <cfRule type="expression" dxfId="2" priority="8">
      <formula>#REF!="II期"</formula>
    </cfRule>
    <cfRule type="expression" dxfId="0" priority="9">
      <formula>#REF!="I期"</formula>
    </cfRule>
  </conditionalFormatting>
  <conditionalFormatting sqref="B14:E17">
    <cfRule type="expression" dxfId="1" priority="1">
      <formula>#REF!="III期"</formula>
    </cfRule>
    <cfRule type="expression" dxfId="2" priority="2">
      <formula>#REF!="II期"</formula>
    </cfRule>
    <cfRule type="expression" dxfId="0" priority="3">
      <formula>#REF!="I期"</formula>
    </cfRule>
  </conditionalFormatting>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2"/>
  <sheetViews>
    <sheetView view="pageBreakPreview" zoomScale="80" zoomScaleNormal="100" workbookViewId="0">
      <selection activeCell="D29" sqref="D29:D39"/>
    </sheetView>
  </sheetViews>
  <sheetFormatPr defaultColWidth="9" defaultRowHeight="14.25"/>
  <cols>
    <col min="1" max="1" width="5.66666666666667" style="87" customWidth="1"/>
    <col min="2" max="2" width="22.3333333333333" style="88" customWidth="1"/>
    <col min="3" max="3" width="31.1083333333333" style="89" customWidth="1"/>
    <col min="4" max="4" width="5.66666666666667" style="88" customWidth="1"/>
    <col min="5" max="5" width="5.66666666666667" style="90" customWidth="1"/>
    <col min="6" max="6" width="13.1083333333333" style="91" customWidth="1"/>
    <col min="7" max="7" width="20.3333333333333" style="91" customWidth="1"/>
    <col min="8" max="8" width="23.6666666666667" style="90" customWidth="1"/>
    <col min="9" max="9" width="21.1083333333333" style="90" customWidth="1"/>
    <col min="10" max="16384" width="9" style="90"/>
  </cols>
  <sheetData>
    <row r="1" s="86" customFormat="1" ht="22.95" customHeight="1" spans="1:8">
      <c r="A1" s="92" t="s">
        <v>308</v>
      </c>
      <c r="B1" s="92"/>
      <c r="C1" s="92"/>
      <c r="D1" s="92"/>
      <c r="E1" s="92"/>
      <c r="F1" s="92"/>
      <c r="G1" s="92"/>
      <c r="H1" s="92"/>
    </row>
    <row r="2" ht="22.95" customHeight="1" spans="1:8">
      <c r="A2" s="93" t="s">
        <v>309</v>
      </c>
      <c r="B2" s="94" t="s">
        <v>310</v>
      </c>
      <c r="C2" s="94"/>
      <c r="D2" s="94"/>
      <c r="E2" s="94"/>
      <c r="F2" s="94"/>
      <c r="G2" s="94"/>
      <c r="H2" s="94"/>
    </row>
    <row r="3" ht="22.95" customHeight="1" spans="1:8">
      <c r="A3" s="95" t="s">
        <v>0</v>
      </c>
      <c r="B3" s="95" t="s">
        <v>126</v>
      </c>
      <c r="C3" s="95" t="s">
        <v>127</v>
      </c>
      <c r="D3" s="95" t="s">
        <v>3</v>
      </c>
      <c r="E3" s="95" t="s">
        <v>4</v>
      </c>
      <c r="F3" s="96" t="s">
        <v>128</v>
      </c>
      <c r="G3" s="96" t="s">
        <v>129</v>
      </c>
      <c r="H3" s="95" t="s">
        <v>5</v>
      </c>
    </row>
    <row r="4" ht="22.95" customHeight="1" spans="1:8">
      <c r="A4" s="97" t="s">
        <v>7</v>
      </c>
      <c r="B4" s="98" t="s">
        <v>311</v>
      </c>
      <c r="C4" s="99"/>
      <c r="D4" s="99"/>
      <c r="E4" s="99"/>
      <c r="F4" s="100"/>
      <c r="G4" s="101">
        <f>G5+G95</f>
        <v>5740400</v>
      </c>
      <c r="H4" s="102"/>
    </row>
    <row r="5" ht="22.95" customHeight="1" spans="1:8">
      <c r="A5" s="97" t="s">
        <v>10</v>
      </c>
      <c r="B5" s="103" t="s">
        <v>312</v>
      </c>
      <c r="C5" s="104"/>
      <c r="D5" s="104"/>
      <c r="E5" s="104"/>
      <c r="F5" s="105"/>
      <c r="G5" s="106">
        <f>SUM(G6:G94)</f>
        <v>5394400</v>
      </c>
      <c r="H5" s="107"/>
    </row>
    <row r="6" ht="22.95" customHeight="1" spans="1:9">
      <c r="A6" s="23">
        <v>1.1</v>
      </c>
      <c r="B6" s="18" t="s">
        <v>313</v>
      </c>
      <c r="C6" s="108" t="s">
        <v>314</v>
      </c>
      <c r="D6" s="23">
        <v>2</v>
      </c>
      <c r="E6" s="23" t="s">
        <v>13</v>
      </c>
      <c r="F6" s="109">
        <v>500000</v>
      </c>
      <c r="G6" s="110">
        <f t="shared" ref="G6:G14" si="0">F6*D6</f>
        <v>1000000</v>
      </c>
      <c r="H6" s="111" t="s">
        <v>315</v>
      </c>
      <c r="I6" s="90" t="s">
        <v>316</v>
      </c>
    </row>
    <row r="7" ht="22.95" customHeight="1" spans="1:9">
      <c r="A7" s="23">
        <v>1.2</v>
      </c>
      <c r="B7" s="22" t="s">
        <v>317</v>
      </c>
      <c r="C7" s="108" t="s">
        <v>318</v>
      </c>
      <c r="D7" s="23">
        <v>2</v>
      </c>
      <c r="E7" s="23" t="s">
        <v>13</v>
      </c>
      <c r="F7" s="109">
        <v>18200</v>
      </c>
      <c r="G7" s="110">
        <f>D7*F7</f>
        <v>36400</v>
      </c>
      <c r="H7" s="111"/>
      <c r="I7" s="90" t="s">
        <v>319</v>
      </c>
    </row>
    <row r="8" ht="22.95" customHeight="1" spans="1:9">
      <c r="A8" s="23">
        <v>1.3</v>
      </c>
      <c r="B8" s="23" t="s">
        <v>320</v>
      </c>
      <c r="C8" s="112" t="s">
        <v>321</v>
      </c>
      <c r="D8" s="23">
        <v>1</v>
      </c>
      <c r="E8" s="23" t="s">
        <v>13</v>
      </c>
      <c r="F8" s="109">
        <v>196000</v>
      </c>
      <c r="G8" s="113">
        <f t="shared" si="0"/>
        <v>196000</v>
      </c>
      <c r="H8" s="111"/>
      <c r="I8" s="90" t="s">
        <v>322</v>
      </c>
    </row>
    <row r="9" ht="22.95" customHeight="1" spans="1:9">
      <c r="A9" s="23">
        <v>1.4</v>
      </c>
      <c r="B9" s="23" t="s">
        <v>323</v>
      </c>
      <c r="C9" s="112" t="s">
        <v>324</v>
      </c>
      <c r="D9" s="23">
        <v>1</v>
      </c>
      <c r="E9" s="23" t="s">
        <v>13</v>
      </c>
      <c r="F9" s="109">
        <v>60000</v>
      </c>
      <c r="G9" s="114">
        <f t="shared" si="0"/>
        <v>60000</v>
      </c>
      <c r="H9" s="111"/>
      <c r="I9" s="90" t="s">
        <v>325</v>
      </c>
    </row>
    <row r="10" ht="22.95" customHeight="1" spans="1:9">
      <c r="A10" s="23">
        <v>1.5</v>
      </c>
      <c r="B10" s="115" t="s">
        <v>96</v>
      </c>
      <c r="C10" s="116" t="s">
        <v>97</v>
      </c>
      <c r="D10" s="115">
        <v>1</v>
      </c>
      <c r="E10" s="115" t="s">
        <v>13</v>
      </c>
      <c r="F10" s="117">
        <v>270000</v>
      </c>
      <c r="G10" s="118">
        <f t="shared" si="0"/>
        <v>270000</v>
      </c>
      <c r="H10" s="119"/>
      <c r="I10" s="90" t="s">
        <v>326</v>
      </c>
    </row>
    <row r="11" ht="22.95" customHeight="1" spans="1:9">
      <c r="A11" s="23">
        <v>1.6</v>
      </c>
      <c r="B11" s="120" t="s">
        <v>327</v>
      </c>
      <c r="C11" s="121" t="s">
        <v>328</v>
      </c>
      <c r="D11" s="120">
        <v>2</v>
      </c>
      <c r="E11" s="120" t="s">
        <v>13</v>
      </c>
      <c r="F11" s="122">
        <v>578000</v>
      </c>
      <c r="G11" s="122">
        <f t="shared" si="0"/>
        <v>1156000</v>
      </c>
      <c r="H11" s="123"/>
      <c r="I11" s="90" t="s">
        <v>329</v>
      </c>
    </row>
    <row r="12" ht="22.95" customHeight="1" spans="1:9">
      <c r="A12" s="23">
        <v>1.7</v>
      </c>
      <c r="B12" s="124" t="s">
        <v>330</v>
      </c>
      <c r="C12" s="125" t="s">
        <v>331</v>
      </c>
      <c r="D12" s="124">
        <v>1</v>
      </c>
      <c r="E12" s="124" t="s">
        <v>13</v>
      </c>
      <c r="F12" s="126">
        <v>120000</v>
      </c>
      <c r="G12" s="127">
        <f t="shared" si="0"/>
        <v>120000</v>
      </c>
      <c r="H12" s="128"/>
      <c r="I12" s="90" t="s">
        <v>332</v>
      </c>
    </row>
    <row r="13" ht="22.95" customHeight="1" spans="1:9">
      <c r="A13" s="23">
        <v>1.8</v>
      </c>
      <c r="B13" s="23" t="s">
        <v>333</v>
      </c>
      <c r="C13" s="112" t="s">
        <v>334</v>
      </c>
      <c r="D13" s="23">
        <v>2</v>
      </c>
      <c r="E13" s="23" t="s">
        <v>13</v>
      </c>
      <c r="F13" s="109">
        <v>200000</v>
      </c>
      <c r="G13" s="114">
        <f t="shared" si="0"/>
        <v>400000</v>
      </c>
      <c r="H13" s="129"/>
      <c r="I13" s="150" t="s">
        <v>335</v>
      </c>
    </row>
    <row r="14" ht="22.95" customHeight="1" spans="1:8">
      <c r="A14" s="130" t="s">
        <v>336</v>
      </c>
      <c r="B14" s="131" t="s">
        <v>337</v>
      </c>
      <c r="C14" s="132" t="s">
        <v>338</v>
      </c>
      <c r="D14" s="131">
        <v>2</v>
      </c>
      <c r="E14" s="131" t="s">
        <v>13</v>
      </c>
      <c r="F14" s="133">
        <v>160000</v>
      </c>
      <c r="G14" s="134">
        <f t="shared" si="0"/>
        <v>320000</v>
      </c>
      <c r="H14" s="135"/>
    </row>
    <row r="15" ht="22.95" customHeight="1" spans="1:8">
      <c r="A15" s="136">
        <v>1.11</v>
      </c>
      <c r="B15" s="136" t="s">
        <v>339</v>
      </c>
      <c r="C15" s="137" t="s">
        <v>340</v>
      </c>
      <c r="D15" s="138">
        <v>770</v>
      </c>
      <c r="E15" s="138" t="s">
        <v>341</v>
      </c>
      <c r="F15" s="139">
        <v>200</v>
      </c>
      <c r="G15" s="139">
        <f>D15*F15</f>
        <v>154000</v>
      </c>
      <c r="H15" s="140" t="s">
        <v>342</v>
      </c>
    </row>
    <row r="16" ht="22.95" customHeight="1" spans="1:8">
      <c r="A16" s="136"/>
      <c r="B16" s="136"/>
      <c r="C16" s="141" t="s">
        <v>343</v>
      </c>
      <c r="D16" s="142"/>
      <c r="E16" s="142"/>
      <c r="F16" s="143"/>
      <c r="G16" s="143"/>
      <c r="H16" s="144"/>
    </row>
    <row r="17" ht="22.95" customHeight="1" spans="1:8">
      <c r="A17" s="136"/>
      <c r="B17" s="136"/>
      <c r="C17" s="141" t="s">
        <v>344</v>
      </c>
      <c r="D17" s="142"/>
      <c r="E17" s="142"/>
      <c r="F17" s="143"/>
      <c r="G17" s="143"/>
      <c r="H17" s="144"/>
    </row>
    <row r="18" ht="22.95" customHeight="1" spans="1:8">
      <c r="A18" s="136"/>
      <c r="B18" s="136"/>
      <c r="C18" s="141" t="s">
        <v>345</v>
      </c>
      <c r="D18" s="142"/>
      <c r="E18" s="142"/>
      <c r="F18" s="143"/>
      <c r="G18" s="143"/>
      <c r="H18" s="144"/>
    </row>
    <row r="19" ht="22.95" customHeight="1" spans="1:8">
      <c r="A19" s="136"/>
      <c r="B19" s="136"/>
      <c r="C19" s="141" t="s">
        <v>346</v>
      </c>
      <c r="D19" s="142"/>
      <c r="E19" s="142"/>
      <c r="F19" s="143"/>
      <c r="G19" s="143"/>
      <c r="H19" s="144"/>
    </row>
    <row r="20" ht="22.95" customHeight="1" spans="1:8">
      <c r="A20" s="136"/>
      <c r="B20" s="136"/>
      <c r="C20" s="141" t="s">
        <v>347</v>
      </c>
      <c r="D20" s="142"/>
      <c r="E20" s="142"/>
      <c r="F20" s="143"/>
      <c r="G20" s="143"/>
      <c r="H20" s="144"/>
    </row>
    <row r="21" ht="22.95" customHeight="1" spans="1:8">
      <c r="A21" s="136"/>
      <c r="B21" s="136"/>
      <c r="C21" s="141" t="s">
        <v>348</v>
      </c>
      <c r="D21" s="142"/>
      <c r="E21" s="142"/>
      <c r="F21" s="143"/>
      <c r="G21" s="143"/>
      <c r="H21" s="144"/>
    </row>
    <row r="22" ht="22.95" customHeight="1" spans="1:8">
      <c r="A22" s="136"/>
      <c r="B22" s="136"/>
      <c r="C22" s="141" t="s">
        <v>349</v>
      </c>
      <c r="D22" s="142"/>
      <c r="E22" s="142"/>
      <c r="F22" s="143"/>
      <c r="G22" s="143"/>
      <c r="H22" s="144"/>
    </row>
    <row r="23" ht="22.95" customHeight="1" spans="1:8">
      <c r="A23" s="136"/>
      <c r="B23" s="136"/>
      <c r="C23" s="141" t="s">
        <v>350</v>
      </c>
      <c r="D23" s="145"/>
      <c r="E23" s="145"/>
      <c r="F23" s="146"/>
      <c r="G23" s="146"/>
      <c r="H23" s="144"/>
    </row>
    <row r="24" ht="22.95" customHeight="1" spans="1:8">
      <c r="A24" s="136"/>
      <c r="B24" s="136"/>
      <c r="C24" s="137" t="s">
        <v>351</v>
      </c>
      <c r="D24" s="138">
        <v>300</v>
      </c>
      <c r="E24" s="138" t="s">
        <v>341</v>
      </c>
      <c r="F24" s="139">
        <v>100</v>
      </c>
      <c r="G24" s="139">
        <f>D24*F24</f>
        <v>30000</v>
      </c>
      <c r="H24" s="144"/>
    </row>
    <row r="25" ht="22.95" customHeight="1" spans="1:8">
      <c r="A25" s="136"/>
      <c r="B25" s="136"/>
      <c r="C25" s="141" t="s">
        <v>352</v>
      </c>
      <c r="D25" s="142"/>
      <c r="E25" s="142"/>
      <c r="F25" s="143"/>
      <c r="G25" s="143"/>
      <c r="H25" s="144"/>
    </row>
    <row r="26" ht="22.95" customHeight="1" spans="1:8">
      <c r="A26" s="136"/>
      <c r="B26" s="136"/>
      <c r="C26" s="141" t="s">
        <v>353</v>
      </c>
      <c r="D26" s="142"/>
      <c r="E26" s="142"/>
      <c r="F26" s="143"/>
      <c r="G26" s="143"/>
      <c r="H26" s="144"/>
    </row>
    <row r="27" ht="22.95" customHeight="1" spans="1:8">
      <c r="A27" s="136"/>
      <c r="B27" s="136"/>
      <c r="C27" s="141" t="s">
        <v>349</v>
      </c>
      <c r="D27" s="142"/>
      <c r="E27" s="142"/>
      <c r="F27" s="143"/>
      <c r="G27" s="143"/>
      <c r="H27" s="144"/>
    </row>
    <row r="28" ht="22.95" customHeight="1" spans="1:8">
      <c r="A28" s="136"/>
      <c r="B28" s="136"/>
      <c r="C28" s="141" t="s">
        <v>354</v>
      </c>
      <c r="D28" s="145"/>
      <c r="E28" s="145"/>
      <c r="F28" s="146"/>
      <c r="G28" s="146"/>
      <c r="H28" s="144"/>
    </row>
    <row r="29" ht="22.95" customHeight="1" spans="1:8">
      <c r="A29" s="136"/>
      <c r="B29" s="136"/>
      <c r="C29" s="137" t="s">
        <v>355</v>
      </c>
      <c r="D29" s="138">
        <v>230</v>
      </c>
      <c r="E29" s="138" t="s">
        <v>341</v>
      </c>
      <c r="F29" s="139">
        <v>400</v>
      </c>
      <c r="G29" s="139">
        <f>D29*F29</f>
        <v>92000</v>
      </c>
      <c r="H29" s="144"/>
    </row>
    <row r="30" ht="22.95" customHeight="1" spans="1:8">
      <c r="A30" s="136"/>
      <c r="B30" s="136"/>
      <c r="C30" s="141" t="s">
        <v>352</v>
      </c>
      <c r="D30" s="142"/>
      <c r="E30" s="142"/>
      <c r="F30" s="143"/>
      <c r="G30" s="143"/>
      <c r="H30" s="144"/>
    </row>
    <row r="31" ht="22.95" customHeight="1" spans="1:8">
      <c r="A31" s="136"/>
      <c r="B31" s="136"/>
      <c r="C31" s="141" t="s">
        <v>356</v>
      </c>
      <c r="D31" s="142"/>
      <c r="E31" s="142"/>
      <c r="F31" s="143"/>
      <c r="G31" s="143"/>
      <c r="H31" s="144"/>
    </row>
    <row r="32" ht="22.95" customHeight="1" spans="1:8">
      <c r="A32" s="136"/>
      <c r="B32" s="136"/>
      <c r="C32" s="141" t="s">
        <v>344</v>
      </c>
      <c r="D32" s="142"/>
      <c r="E32" s="142"/>
      <c r="F32" s="143"/>
      <c r="G32" s="143"/>
      <c r="H32" s="144"/>
    </row>
    <row r="33" ht="22.95" customHeight="1" spans="1:8">
      <c r="A33" s="136"/>
      <c r="B33" s="136"/>
      <c r="C33" s="141" t="s">
        <v>345</v>
      </c>
      <c r="D33" s="142"/>
      <c r="E33" s="142"/>
      <c r="F33" s="143"/>
      <c r="G33" s="143"/>
      <c r="H33" s="144"/>
    </row>
    <row r="34" ht="22.95" customHeight="1" spans="1:8">
      <c r="A34" s="136"/>
      <c r="B34" s="136"/>
      <c r="C34" s="141" t="s">
        <v>346</v>
      </c>
      <c r="D34" s="142"/>
      <c r="E34" s="142"/>
      <c r="F34" s="143"/>
      <c r="G34" s="143"/>
      <c r="H34" s="144"/>
    </row>
    <row r="35" ht="22.95" customHeight="1" spans="1:8">
      <c r="A35" s="136"/>
      <c r="B35" s="136"/>
      <c r="C35" s="141" t="s">
        <v>347</v>
      </c>
      <c r="D35" s="142"/>
      <c r="E35" s="142"/>
      <c r="F35" s="143"/>
      <c r="G35" s="143"/>
      <c r="H35" s="144"/>
    </row>
    <row r="36" ht="22.95" customHeight="1" spans="1:8">
      <c r="A36" s="136"/>
      <c r="B36" s="136"/>
      <c r="C36" s="141" t="s">
        <v>357</v>
      </c>
      <c r="D36" s="142"/>
      <c r="E36" s="142"/>
      <c r="F36" s="143"/>
      <c r="G36" s="143"/>
      <c r="H36" s="144"/>
    </row>
    <row r="37" ht="22.95" customHeight="1" spans="1:8">
      <c r="A37" s="136"/>
      <c r="B37" s="136"/>
      <c r="C37" s="141" t="s">
        <v>358</v>
      </c>
      <c r="D37" s="142"/>
      <c r="E37" s="142"/>
      <c r="F37" s="143"/>
      <c r="G37" s="143"/>
      <c r="H37" s="144"/>
    </row>
    <row r="38" ht="22.95" customHeight="1" spans="1:8">
      <c r="A38" s="136"/>
      <c r="B38" s="136"/>
      <c r="C38" s="141" t="s">
        <v>349</v>
      </c>
      <c r="D38" s="142"/>
      <c r="E38" s="142"/>
      <c r="F38" s="143"/>
      <c r="G38" s="143"/>
      <c r="H38" s="144"/>
    </row>
    <row r="39" ht="22.95" customHeight="1" spans="1:8">
      <c r="A39" s="136"/>
      <c r="B39" s="136"/>
      <c r="C39" s="141" t="s">
        <v>359</v>
      </c>
      <c r="D39" s="145"/>
      <c r="E39" s="145"/>
      <c r="F39" s="146"/>
      <c r="G39" s="146"/>
      <c r="H39" s="144"/>
    </row>
    <row r="40" ht="22.95" customHeight="1" spans="1:8">
      <c r="A40" s="136"/>
      <c r="B40" s="136"/>
      <c r="C40" s="137" t="s">
        <v>360</v>
      </c>
      <c r="D40" s="138">
        <v>80</v>
      </c>
      <c r="E40" s="138" t="s">
        <v>341</v>
      </c>
      <c r="F40" s="139">
        <v>650</v>
      </c>
      <c r="G40" s="139">
        <f>D40*F40</f>
        <v>52000</v>
      </c>
      <c r="H40" s="144"/>
    </row>
    <row r="41" ht="22.95" customHeight="1" spans="1:8">
      <c r="A41" s="136"/>
      <c r="B41" s="136"/>
      <c r="C41" s="141" t="s">
        <v>361</v>
      </c>
      <c r="D41" s="142"/>
      <c r="E41" s="142"/>
      <c r="F41" s="143"/>
      <c r="G41" s="143"/>
      <c r="H41" s="144"/>
    </row>
    <row r="42" ht="22.95" customHeight="1" spans="1:8">
      <c r="A42" s="136"/>
      <c r="B42" s="136"/>
      <c r="C42" s="141" t="s">
        <v>362</v>
      </c>
      <c r="D42" s="142"/>
      <c r="E42" s="142"/>
      <c r="F42" s="143"/>
      <c r="G42" s="143"/>
      <c r="H42" s="144"/>
    </row>
    <row r="43" ht="22.95" customHeight="1" spans="1:8">
      <c r="A43" s="136"/>
      <c r="B43" s="136"/>
      <c r="C43" s="141" t="s">
        <v>363</v>
      </c>
      <c r="D43" s="142"/>
      <c r="E43" s="142"/>
      <c r="F43" s="143"/>
      <c r="G43" s="143"/>
      <c r="H43" s="144"/>
    </row>
    <row r="44" ht="22.95" customHeight="1" spans="1:8">
      <c r="A44" s="136"/>
      <c r="B44" s="136"/>
      <c r="C44" s="141" t="s">
        <v>364</v>
      </c>
      <c r="D44" s="145"/>
      <c r="E44" s="145"/>
      <c r="F44" s="146"/>
      <c r="G44" s="146"/>
      <c r="H44" s="144"/>
    </row>
    <row r="45" ht="22.95" customHeight="1" spans="1:8">
      <c r="A45" s="136"/>
      <c r="B45" s="136"/>
      <c r="C45" s="137" t="s">
        <v>365</v>
      </c>
      <c r="D45" s="138">
        <v>30</v>
      </c>
      <c r="E45" s="138" t="s">
        <v>341</v>
      </c>
      <c r="F45" s="139">
        <v>3000</v>
      </c>
      <c r="G45" s="139">
        <f>D45*F45</f>
        <v>90000</v>
      </c>
      <c r="H45" s="144"/>
    </row>
    <row r="46" ht="22.95" customHeight="1" spans="1:8">
      <c r="A46" s="136"/>
      <c r="B46" s="136"/>
      <c r="C46" s="141" t="s">
        <v>366</v>
      </c>
      <c r="D46" s="142"/>
      <c r="E46" s="142"/>
      <c r="F46" s="143"/>
      <c r="G46" s="143"/>
      <c r="H46" s="144"/>
    </row>
    <row r="47" ht="22.95" customHeight="1" spans="1:8">
      <c r="A47" s="136"/>
      <c r="B47" s="136"/>
      <c r="C47" s="141" t="s">
        <v>359</v>
      </c>
      <c r="D47" s="145"/>
      <c r="E47" s="145"/>
      <c r="F47" s="146"/>
      <c r="G47" s="146"/>
      <c r="H47" s="147"/>
    </row>
    <row r="48" ht="22.95" customHeight="1" spans="1:8">
      <c r="A48" s="136">
        <v>1.12</v>
      </c>
      <c r="B48" s="136" t="s">
        <v>367</v>
      </c>
      <c r="C48" s="141" t="s">
        <v>368</v>
      </c>
      <c r="D48" s="138">
        <v>2</v>
      </c>
      <c r="E48" s="138" t="s">
        <v>13</v>
      </c>
      <c r="F48" s="139">
        <v>215000</v>
      </c>
      <c r="G48" s="139">
        <f>D48*F48</f>
        <v>430000</v>
      </c>
      <c r="H48" s="148" t="s">
        <v>342</v>
      </c>
    </row>
    <row r="49" ht="22.95" customHeight="1" spans="1:8">
      <c r="A49" s="136"/>
      <c r="B49" s="136"/>
      <c r="C49" s="141" t="s">
        <v>369</v>
      </c>
      <c r="D49" s="142"/>
      <c r="E49" s="142"/>
      <c r="F49" s="143"/>
      <c r="G49" s="143"/>
      <c r="H49" s="149"/>
    </row>
    <row r="50" ht="22.95" customHeight="1" spans="1:8">
      <c r="A50" s="136"/>
      <c r="B50" s="136"/>
      <c r="C50" s="141" t="s">
        <v>370</v>
      </c>
      <c r="D50" s="142"/>
      <c r="E50" s="142"/>
      <c r="F50" s="143"/>
      <c r="G50" s="143"/>
      <c r="H50" s="149"/>
    </row>
    <row r="51" ht="22.95" customHeight="1" spans="1:8">
      <c r="A51" s="136"/>
      <c r="B51" s="136"/>
      <c r="C51" s="141" t="s">
        <v>371</v>
      </c>
      <c r="D51" s="142"/>
      <c r="E51" s="142"/>
      <c r="F51" s="143"/>
      <c r="G51" s="143"/>
      <c r="H51" s="149"/>
    </row>
    <row r="52" ht="22.95" customHeight="1" spans="1:8">
      <c r="A52" s="136"/>
      <c r="B52" s="136"/>
      <c r="C52" s="141" t="s">
        <v>372</v>
      </c>
      <c r="D52" s="142"/>
      <c r="E52" s="142"/>
      <c r="F52" s="143"/>
      <c r="G52" s="143"/>
      <c r="H52" s="149"/>
    </row>
    <row r="53" ht="22.95" customHeight="1" spans="1:8">
      <c r="A53" s="136"/>
      <c r="B53" s="136"/>
      <c r="C53" s="141" t="s">
        <v>373</v>
      </c>
      <c r="D53" s="142"/>
      <c r="E53" s="142"/>
      <c r="F53" s="143"/>
      <c r="G53" s="143"/>
      <c r="H53" s="149"/>
    </row>
    <row r="54" ht="22.95" customHeight="1" spans="1:8">
      <c r="A54" s="136"/>
      <c r="B54" s="136"/>
      <c r="C54" s="141" t="s">
        <v>374</v>
      </c>
      <c r="D54" s="142"/>
      <c r="E54" s="142"/>
      <c r="F54" s="143"/>
      <c r="G54" s="143"/>
      <c r="H54" s="149"/>
    </row>
    <row r="55" ht="22.95" customHeight="1" spans="1:8">
      <c r="A55" s="136"/>
      <c r="B55" s="136"/>
      <c r="C55" s="141" t="s">
        <v>375</v>
      </c>
      <c r="D55" s="142"/>
      <c r="E55" s="142"/>
      <c r="F55" s="143"/>
      <c r="G55" s="143"/>
      <c r="H55" s="149"/>
    </row>
    <row r="56" ht="22.95" customHeight="1" spans="1:8">
      <c r="A56" s="136"/>
      <c r="B56" s="136"/>
      <c r="C56" s="141" t="s">
        <v>376</v>
      </c>
      <c r="D56" s="145"/>
      <c r="E56" s="145"/>
      <c r="F56" s="146"/>
      <c r="G56" s="146"/>
      <c r="H56" s="149"/>
    </row>
    <row r="57" ht="22.95" customHeight="1" spans="1:8">
      <c r="A57" s="136"/>
      <c r="B57" s="136"/>
      <c r="C57" s="141" t="s">
        <v>377</v>
      </c>
      <c r="D57" s="138">
        <v>2</v>
      </c>
      <c r="E57" s="138" t="s">
        <v>13</v>
      </c>
      <c r="F57" s="139">
        <v>85000</v>
      </c>
      <c r="G57" s="139">
        <f>D57*F57</f>
        <v>170000</v>
      </c>
      <c r="H57" s="149"/>
    </row>
    <row r="58" ht="22.95" customHeight="1" spans="1:8">
      <c r="A58" s="136"/>
      <c r="B58" s="136"/>
      <c r="C58" s="141" t="s">
        <v>378</v>
      </c>
      <c r="D58" s="142"/>
      <c r="E58" s="142"/>
      <c r="F58" s="143"/>
      <c r="G58" s="143"/>
      <c r="H58" s="149"/>
    </row>
    <row r="59" ht="22.95" customHeight="1" spans="1:8">
      <c r="A59" s="136"/>
      <c r="B59" s="136"/>
      <c r="C59" s="141" t="s">
        <v>379</v>
      </c>
      <c r="D59" s="142"/>
      <c r="E59" s="142"/>
      <c r="F59" s="143"/>
      <c r="G59" s="143"/>
      <c r="H59" s="149"/>
    </row>
    <row r="60" ht="22.95" customHeight="1" spans="1:8">
      <c r="A60" s="136"/>
      <c r="B60" s="136"/>
      <c r="C60" s="141" t="s">
        <v>369</v>
      </c>
      <c r="D60" s="142"/>
      <c r="E60" s="142"/>
      <c r="F60" s="143"/>
      <c r="G60" s="143"/>
      <c r="H60" s="149"/>
    </row>
    <row r="61" ht="22.95" customHeight="1" spans="1:8">
      <c r="A61" s="136"/>
      <c r="B61" s="136"/>
      <c r="C61" s="141" t="s">
        <v>380</v>
      </c>
      <c r="D61" s="142"/>
      <c r="E61" s="142"/>
      <c r="F61" s="143"/>
      <c r="G61" s="143"/>
      <c r="H61" s="149"/>
    </row>
    <row r="62" ht="22.95" customHeight="1" spans="1:8">
      <c r="A62" s="136"/>
      <c r="B62" s="136"/>
      <c r="C62" s="141" t="s">
        <v>381</v>
      </c>
      <c r="D62" s="142"/>
      <c r="E62" s="142"/>
      <c r="F62" s="143"/>
      <c r="G62" s="143"/>
      <c r="H62" s="149"/>
    </row>
    <row r="63" ht="22.95" customHeight="1" spans="1:8">
      <c r="A63" s="136"/>
      <c r="B63" s="136"/>
      <c r="C63" s="141" t="s">
        <v>374</v>
      </c>
      <c r="D63" s="142"/>
      <c r="E63" s="142"/>
      <c r="F63" s="143"/>
      <c r="G63" s="143"/>
      <c r="H63" s="149"/>
    </row>
    <row r="64" ht="22.95" customHeight="1" spans="1:8">
      <c r="A64" s="136"/>
      <c r="B64" s="136"/>
      <c r="C64" s="141" t="s">
        <v>382</v>
      </c>
      <c r="D64" s="142"/>
      <c r="E64" s="142"/>
      <c r="F64" s="143"/>
      <c r="G64" s="143"/>
      <c r="H64" s="149"/>
    </row>
    <row r="65" ht="22.95" customHeight="1" spans="1:8">
      <c r="A65" s="136"/>
      <c r="B65" s="136"/>
      <c r="C65" s="141" t="s">
        <v>375</v>
      </c>
      <c r="D65" s="142"/>
      <c r="E65" s="142"/>
      <c r="F65" s="143"/>
      <c r="G65" s="143"/>
      <c r="H65" s="149"/>
    </row>
    <row r="66" ht="22.95" customHeight="1" spans="1:8">
      <c r="A66" s="136"/>
      <c r="B66" s="136"/>
      <c r="C66" s="141" t="s">
        <v>376</v>
      </c>
      <c r="D66" s="145"/>
      <c r="E66" s="145"/>
      <c r="F66" s="146"/>
      <c r="G66" s="146"/>
      <c r="H66" s="151"/>
    </row>
    <row r="67" ht="22.95" customHeight="1" spans="1:8">
      <c r="A67" s="136">
        <v>1.13</v>
      </c>
      <c r="B67" s="25" t="s">
        <v>383</v>
      </c>
      <c r="C67" s="141" t="s">
        <v>384</v>
      </c>
      <c r="D67" s="138">
        <v>1</v>
      </c>
      <c r="E67" s="138" t="s">
        <v>102</v>
      </c>
      <c r="F67" s="139">
        <v>250000</v>
      </c>
      <c r="G67" s="139">
        <f>D67*F67</f>
        <v>250000</v>
      </c>
      <c r="H67" s="152" t="s">
        <v>342</v>
      </c>
    </row>
    <row r="68" ht="22.95" customHeight="1" spans="1:8">
      <c r="A68" s="136"/>
      <c r="B68" s="25"/>
      <c r="C68" s="141" t="s">
        <v>385</v>
      </c>
      <c r="D68" s="142"/>
      <c r="E68" s="142"/>
      <c r="F68" s="143"/>
      <c r="G68" s="143"/>
      <c r="H68" s="153"/>
    </row>
    <row r="69" ht="22.95" customHeight="1" spans="1:8">
      <c r="A69" s="136"/>
      <c r="B69" s="25"/>
      <c r="C69" s="141" t="s">
        <v>386</v>
      </c>
      <c r="D69" s="142"/>
      <c r="E69" s="142"/>
      <c r="F69" s="143"/>
      <c r="G69" s="143"/>
      <c r="H69" s="153"/>
    </row>
    <row r="70" ht="22.95" customHeight="1" spans="1:8">
      <c r="A70" s="136"/>
      <c r="B70" s="25"/>
      <c r="C70" s="141" t="s">
        <v>387</v>
      </c>
      <c r="D70" s="142"/>
      <c r="E70" s="142"/>
      <c r="F70" s="143"/>
      <c r="G70" s="143"/>
      <c r="H70" s="153"/>
    </row>
    <row r="71" ht="22.95" customHeight="1" spans="1:8">
      <c r="A71" s="136"/>
      <c r="B71" s="25"/>
      <c r="C71" s="141" t="s">
        <v>388</v>
      </c>
      <c r="D71" s="142"/>
      <c r="E71" s="142"/>
      <c r="F71" s="143"/>
      <c r="G71" s="143"/>
      <c r="H71" s="153"/>
    </row>
    <row r="72" ht="22.95" customHeight="1" spans="1:8">
      <c r="A72" s="136"/>
      <c r="B72" s="25"/>
      <c r="C72" s="141" t="s">
        <v>389</v>
      </c>
      <c r="D72" s="145"/>
      <c r="E72" s="145"/>
      <c r="F72" s="146"/>
      <c r="G72" s="146"/>
      <c r="H72" s="153"/>
    </row>
    <row r="73" ht="22.95" customHeight="1" spans="1:8">
      <c r="A73" s="136">
        <v>1.14</v>
      </c>
      <c r="B73" s="154" t="s">
        <v>390</v>
      </c>
      <c r="C73" s="141" t="s">
        <v>391</v>
      </c>
      <c r="D73" s="138">
        <v>4</v>
      </c>
      <c r="E73" s="138" t="s">
        <v>102</v>
      </c>
      <c r="F73" s="139">
        <v>25000</v>
      </c>
      <c r="G73" s="139">
        <f>D73*F73</f>
        <v>100000</v>
      </c>
      <c r="H73" s="155" t="s">
        <v>342</v>
      </c>
    </row>
    <row r="74" ht="22.95" customHeight="1" spans="1:8">
      <c r="A74" s="136"/>
      <c r="B74" s="154"/>
      <c r="C74" s="141" t="s">
        <v>392</v>
      </c>
      <c r="D74" s="142"/>
      <c r="E74" s="142"/>
      <c r="F74" s="143"/>
      <c r="G74" s="143"/>
      <c r="H74" s="156"/>
    </row>
    <row r="75" ht="22.95" customHeight="1" spans="1:8">
      <c r="A75" s="136"/>
      <c r="B75" s="154"/>
      <c r="C75" s="137" t="s">
        <v>393</v>
      </c>
      <c r="D75" s="142"/>
      <c r="E75" s="142"/>
      <c r="F75" s="143"/>
      <c r="G75" s="143"/>
      <c r="H75" s="156"/>
    </row>
    <row r="76" ht="22.95" customHeight="1" spans="1:8">
      <c r="A76" s="136"/>
      <c r="B76" s="154"/>
      <c r="C76" s="137" t="s">
        <v>394</v>
      </c>
      <c r="D76" s="142"/>
      <c r="E76" s="142"/>
      <c r="F76" s="143"/>
      <c r="G76" s="143"/>
      <c r="H76" s="156"/>
    </row>
    <row r="77" ht="22.95" customHeight="1" spans="1:8">
      <c r="A77" s="136"/>
      <c r="B77" s="154"/>
      <c r="C77" s="141" t="s">
        <v>395</v>
      </c>
      <c r="D77" s="145"/>
      <c r="E77" s="145"/>
      <c r="F77" s="146"/>
      <c r="G77" s="146"/>
      <c r="H77" s="156"/>
    </row>
    <row r="78" ht="22.95" customHeight="1" spans="1:8">
      <c r="A78" s="136">
        <v>1.15</v>
      </c>
      <c r="B78" s="157" t="s">
        <v>396</v>
      </c>
      <c r="C78" s="141" t="s">
        <v>397</v>
      </c>
      <c r="D78" s="158">
        <v>1</v>
      </c>
      <c r="E78" s="158" t="s">
        <v>13</v>
      </c>
      <c r="F78" s="139">
        <v>300000</v>
      </c>
      <c r="G78" s="139">
        <f>D78*F78</f>
        <v>300000</v>
      </c>
      <c r="H78" s="159"/>
    </row>
    <row r="79" ht="22.95" customHeight="1" spans="1:8">
      <c r="A79" s="136"/>
      <c r="B79" s="157"/>
      <c r="C79" s="141" t="s">
        <v>398</v>
      </c>
      <c r="D79" s="160"/>
      <c r="E79" s="160"/>
      <c r="F79" s="143"/>
      <c r="G79" s="143"/>
      <c r="H79" s="161"/>
    </row>
    <row r="80" ht="22.95" customHeight="1" spans="1:8">
      <c r="A80" s="136"/>
      <c r="B80" s="157"/>
      <c r="C80" s="141" t="s">
        <v>399</v>
      </c>
      <c r="D80" s="160"/>
      <c r="E80" s="160"/>
      <c r="F80" s="143"/>
      <c r="G80" s="143"/>
      <c r="H80" s="161"/>
    </row>
    <row r="81" ht="22.95" customHeight="1" spans="1:8">
      <c r="A81" s="136"/>
      <c r="B81" s="157"/>
      <c r="C81" s="141" t="s">
        <v>400</v>
      </c>
      <c r="D81" s="160"/>
      <c r="E81" s="160"/>
      <c r="F81" s="143"/>
      <c r="G81" s="143"/>
      <c r="H81" s="161"/>
    </row>
    <row r="82" ht="22.95" customHeight="1" spans="1:8">
      <c r="A82" s="136"/>
      <c r="B82" s="157"/>
      <c r="C82" s="141" t="s">
        <v>401</v>
      </c>
      <c r="D82" s="160"/>
      <c r="E82" s="160"/>
      <c r="F82" s="143"/>
      <c r="G82" s="143"/>
      <c r="H82" s="161"/>
    </row>
    <row r="83" ht="22.95" customHeight="1" spans="1:8">
      <c r="A83" s="136"/>
      <c r="B83" s="157"/>
      <c r="C83" s="141" t="s">
        <v>402</v>
      </c>
      <c r="D83" s="160"/>
      <c r="E83" s="160"/>
      <c r="F83" s="143"/>
      <c r="G83" s="143"/>
      <c r="H83" s="161"/>
    </row>
    <row r="84" ht="22.95" customHeight="1" spans="1:8">
      <c r="A84" s="136"/>
      <c r="B84" s="157"/>
      <c r="C84" s="141" t="s">
        <v>403</v>
      </c>
      <c r="D84" s="160"/>
      <c r="E84" s="160"/>
      <c r="F84" s="143"/>
      <c r="G84" s="143"/>
      <c r="H84" s="161"/>
    </row>
    <row r="85" ht="22.95" customHeight="1" spans="1:8">
      <c r="A85" s="136"/>
      <c r="B85" s="157"/>
      <c r="C85" s="141" t="s">
        <v>404</v>
      </c>
      <c r="D85" s="160"/>
      <c r="E85" s="160"/>
      <c r="F85" s="143"/>
      <c r="G85" s="143"/>
      <c r="H85" s="161"/>
    </row>
    <row r="86" ht="22.95" customHeight="1" spans="1:8">
      <c r="A86" s="136"/>
      <c r="B86" s="157"/>
      <c r="C86" s="141" t="s">
        <v>405</v>
      </c>
      <c r="D86" s="160"/>
      <c r="E86" s="160"/>
      <c r="F86" s="143"/>
      <c r="G86" s="143"/>
      <c r="H86" s="161"/>
    </row>
    <row r="87" ht="22.95" customHeight="1" spans="1:8">
      <c r="A87" s="136"/>
      <c r="B87" s="157"/>
      <c r="C87" s="141" t="s">
        <v>406</v>
      </c>
      <c r="D87" s="160"/>
      <c r="E87" s="160"/>
      <c r="F87" s="143"/>
      <c r="G87" s="143"/>
      <c r="H87" s="161"/>
    </row>
    <row r="88" ht="22.95" customHeight="1" spans="1:8">
      <c r="A88" s="136"/>
      <c r="B88" s="157"/>
      <c r="C88" s="141" t="s">
        <v>407</v>
      </c>
      <c r="D88" s="160"/>
      <c r="E88" s="160"/>
      <c r="F88" s="143"/>
      <c r="G88" s="143"/>
      <c r="H88" s="161"/>
    </row>
    <row r="89" ht="22.95" customHeight="1" spans="1:8">
      <c r="A89" s="136"/>
      <c r="B89" s="157"/>
      <c r="C89" s="141" t="s">
        <v>408</v>
      </c>
      <c r="D89" s="160"/>
      <c r="E89" s="160"/>
      <c r="F89" s="143"/>
      <c r="G89" s="143"/>
      <c r="H89" s="161"/>
    </row>
    <row r="90" ht="22.95" customHeight="1" spans="1:8">
      <c r="A90" s="136"/>
      <c r="B90" s="157"/>
      <c r="C90" s="141" t="s">
        <v>409</v>
      </c>
      <c r="D90" s="160"/>
      <c r="E90" s="160"/>
      <c r="F90" s="143"/>
      <c r="G90" s="143"/>
      <c r="H90" s="161"/>
    </row>
    <row r="91" ht="22.95" customHeight="1" spans="1:8">
      <c r="A91" s="136"/>
      <c r="B91" s="157"/>
      <c r="C91" s="141" t="s">
        <v>410</v>
      </c>
      <c r="D91" s="160"/>
      <c r="E91" s="160"/>
      <c r="F91" s="143"/>
      <c r="G91" s="143"/>
      <c r="H91" s="161"/>
    </row>
    <row r="92" ht="22.95" customHeight="1" spans="1:8">
      <c r="A92" s="136"/>
      <c r="B92" s="157"/>
      <c r="C92" s="141" t="s">
        <v>411</v>
      </c>
      <c r="D92" s="160"/>
      <c r="E92" s="160"/>
      <c r="F92" s="143"/>
      <c r="G92" s="143"/>
      <c r="H92" s="161"/>
    </row>
    <row r="93" ht="22.95" customHeight="1" spans="1:8">
      <c r="A93" s="136"/>
      <c r="B93" s="157"/>
      <c r="C93" s="141" t="s">
        <v>412</v>
      </c>
      <c r="D93" s="162"/>
      <c r="E93" s="162"/>
      <c r="F93" s="146"/>
      <c r="G93" s="146"/>
      <c r="H93" s="161"/>
    </row>
    <row r="94" ht="22.95" customHeight="1" spans="1:8">
      <c r="A94" s="136">
        <v>1.16</v>
      </c>
      <c r="B94" s="157" t="s">
        <v>413</v>
      </c>
      <c r="C94" s="141" t="s">
        <v>414</v>
      </c>
      <c r="D94" s="157">
        <v>1</v>
      </c>
      <c r="E94" s="157" t="s">
        <v>102</v>
      </c>
      <c r="F94" s="163">
        <v>168000</v>
      </c>
      <c r="G94" s="163">
        <f t="shared" ref="G94" si="1">F94*D94</f>
        <v>168000</v>
      </c>
      <c r="H94" s="159" t="s">
        <v>415</v>
      </c>
    </row>
    <row r="95" ht="22.95" customHeight="1" spans="1:8">
      <c r="A95" s="164" t="s">
        <v>16</v>
      </c>
      <c r="B95" s="165" t="s">
        <v>416</v>
      </c>
      <c r="C95" s="166"/>
      <c r="D95" s="166"/>
      <c r="E95" s="166"/>
      <c r="F95" s="167"/>
      <c r="G95" s="168">
        <f>SUM(G96:G99)</f>
        <v>346000</v>
      </c>
      <c r="H95" s="169"/>
    </row>
    <row r="96" ht="22.95" customHeight="1" spans="1:9">
      <c r="A96" s="130" t="s">
        <v>417</v>
      </c>
      <c r="B96" s="170" t="s">
        <v>115</v>
      </c>
      <c r="C96" s="112" t="s">
        <v>116</v>
      </c>
      <c r="D96" s="23">
        <v>1</v>
      </c>
      <c r="E96" s="23" t="s">
        <v>102</v>
      </c>
      <c r="F96" s="171">
        <v>86000</v>
      </c>
      <c r="G96" s="172">
        <f>D96*F96</f>
        <v>86000</v>
      </c>
      <c r="H96" s="171"/>
      <c r="I96" s="185"/>
    </row>
    <row r="97" ht="22.95" customHeight="1" spans="1:9">
      <c r="A97" s="130" t="s">
        <v>418</v>
      </c>
      <c r="B97" s="170" t="s">
        <v>119</v>
      </c>
      <c r="C97" s="112" t="s">
        <v>120</v>
      </c>
      <c r="D97" s="23">
        <v>5</v>
      </c>
      <c r="E97" s="23" t="s">
        <v>102</v>
      </c>
      <c r="F97" s="171">
        <v>36000</v>
      </c>
      <c r="G97" s="172">
        <f t="shared" ref="G97:G99" si="2">D97*F97</f>
        <v>180000</v>
      </c>
      <c r="H97" s="171"/>
      <c r="I97" s="185"/>
    </row>
    <row r="98" ht="22.95" customHeight="1" spans="1:9">
      <c r="A98" s="130" t="s">
        <v>269</v>
      </c>
      <c r="B98" s="170" t="s">
        <v>419</v>
      </c>
      <c r="C98" s="112" t="s">
        <v>420</v>
      </c>
      <c r="D98" s="23">
        <v>1</v>
      </c>
      <c r="E98" s="23" t="s">
        <v>102</v>
      </c>
      <c r="F98" s="171">
        <v>48000</v>
      </c>
      <c r="G98" s="172">
        <f t="shared" si="2"/>
        <v>48000</v>
      </c>
      <c r="H98" s="171"/>
      <c r="I98" s="185"/>
    </row>
    <row r="99" ht="22.95" customHeight="1" spans="1:9">
      <c r="A99" s="130" t="s">
        <v>272</v>
      </c>
      <c r="B99" s="170" t="s">
        <v>122</v>
      </c>
      <c r="C99" s="112" t="s">
        <v>123</v>
      </c>
      <c r="D99" s="23">
        <v>1</v>
      </c>
      <c r="E99" s="23" t="s">
        <v>102</v>
      </c>
      <c r="F99" s="171">
        <v>32000</v>
      </c>
      <c r="G99" s="172">
        <f t="shared" si="2"/>
        <v>32000</v>
      </c>
      <c r="H99" s="171"/>
      <c r="I99" s="185"/>
    </row>
    <row r="100" ht="22.95" customHeight="1" spans="1:8">
      <c r="A100" s="97" t="s">
        <v>80</v>
      </c>
      <c r="B100" s="103" t="s">
        <v>421</v>
      </c>
      <c r="C100" s="104"/>
      <c r="D100" s="104"/>
      <c r="E100" s="104"/>
      <c r="F100" s="105"/>
      <c r="G100" s="106">
        <f>SUM(G101:G111)</f>
        <v>575000</v>
      </c>
      <c r="H100" s="173"/>
    </row>
    <row r="101" ht="22.95" customHeight="1" spans="1:8">
      <c r="A101" s="130" t="s">
        <v>10</v>
      </c>
      <c r="B101" s="170" t="s">
        <v>422</v>
      </c>
      <c r="C101" s="112" t="s">
        <v>423</v>
      </c>
      <c r="D101" s="23">
        <v>100</v>
      </c>
      <c r="E101" s="23" t="s">
        <v>102</v>
      </c>
      <c r="F101" s="171">
        <v>150</v>
      </c>
      <c r="G101" s="174">
        <f>D101*F101</f>
        <v>15000</v>
      </c>
      <c r="H101" s="175"/>
    </row>
    <row r="102" ht="22.95" customHeight="1" spans="1:8">
      <c r="A102" s="130" t="s">
        <v>16</v>
      </c>
      <c r="B102" s="170" t="s">
        <v>424</v>
      </c>
      <c r="C102" s="112" t="s">
        <v>425</v>
      </c>
      <c r="D102" s="23">
        <v>100</v>
      </c>
      <c r="E102" s="23" t="s">
        <v>182</v>
      </c>
      <c r="F102" s="171">
        <v>0</v>
      </c>
      <c r="G102" s="174">
        <f t="shared" ref="G102:G111" si="3">D102*F102</f>
        <v>0</v>
      </c>
      <c r="H102" s="176" t="s">
        <v>426</v>
      </c>
    </row>
    <row r="103" ht="22.95" customHeight="1" spans="1:8">
      <c r="A103" s="130" t="s">
        <v>20</v>
      </c>
      <c r="B103" s="170" t="s">
        <v>427</v>
      </c>
      <c r="C103" s="112" t="s">
        <v>428</v>
      </c>
      <c r="D103" s="23">
        <v>2</v>
      </c>
      <c r="E103" s="23" t="s">
        <v>13</v>
      </c>
      <c r="F103" s="171">
        <v>0</v>
      </c>
      <c r="G103" s="174">
        <f t="shared" si="3"/>
        <v>0</v>
      </c>
      <c r="H103" s="176" t="s">
        <v>426</v>
      </c>
    </row>
    <row r="104" ht="22.95" customHeight="1" spans="1:8">
      <c r="A104" s="130" t="s">
        <v>24</v>
      </c>
      <c r="B104" s="170" t="s">
        <v>429</v>
      </c>
      <c r="C104" s="112" t="s">
        <v>430</v>
      </c>
      <c r="D104" s="23">
        <v>3</v>
      </c>
      <c r="E104" s="23" t="s">
        <v>13</v>
      </c>
      <c r="F104" s="171">
        <v>0</v>
      </c>
      <c r="G104" s="174">
        <f t="shared" si="3"/>
        <v>0</v>
      </c>
      <c r="H104" s="176" t="s">
        <v>426</v>
      </c>
    </row>
    <row r="105" ht="22.95" customHeight="1" spans="1:8">
      <c r="A105" s="130" t="s">
        <v>28</v>
      </c>
      <c r="B105" s="170" t="s">
        <v>431</v>
      </c>
      <c r="C105" s="112" t="s">
        <v>432</v>
      </c>
      <c r="D105" s="23">
        <v>2</v>
      </c>
      <c r="E105" s="23" t="s">
        <v>13</v>
      </c>
      <c r="F105" s="171">
        <v>0</v>
      </c>
      <c r="G105" s="174">
        <f t="shared" si="3"/>
        <v>0</v>
      </c>
      <c r="H105" s="176" t="s">
        <v>426</v>
      </c>
    </row>
    <row r="106" ht="22.95" customHeight="1" spans="1:8">
      <c r="A106" s="177" t="s">
        <v>32</v>
      </c>
      <c r="B106" s="178" t="s">
        <v>433</v>
      </c>
      <c r="C106" s="108" t="s">
        <v>434</v>
      </c>
      <c r="D106" s="18">
        <v>3</v>
      </c>
      <c r="E106" s="18" t="s">
        <v>13</v>
      </c>
      <c r="F106" s="171">
        <v>0</v>
      </c>
      <c r="G106" s="179">
        <f t="shared" si="3"/>
        <v>0</v>
      </c>
      <c r="H106" s="176" t="s">
        <v>426</v>
      </c>
    </row>
    <row r="107" ht="22.95" customHeight="1" spans="1:8">
      <c r="A107" s="130" t="s">
        <v>35</v>
      </c>
      <c r="B107" s="170" t="s">
        <v>435</v>
      </c>
      <c r="C107" s="112" t="s">
        <v>436</v>
      </c>
      <c r="D107" s="23">
        <v>2</v>
      </c>
      <c r="E107" s="23" t="s">
        <v>13</v>
      </c>
      <c r="F107" s="171">
        <v>130000</v>
      </c>
      <c r="G107" s="174">
        <f t="shared" si="3"/>
        <v>260000</v>
      </c>
      <c r="H107" s="175"/>
    </row>
    <row r="108" ht="22.95" customHeight="1" spans="1:8">
      <c r="A108" s="130" t="s">
        <v>39</v>
      </c>
      <c r="B108" s="170" t="s">
        <v>437</v>
      </c>
      <c r="C108" s="112" t="s">
        <v>438</v>
      </c>
      <c r="D108" s="23">
        <v>100</v>
      </c>
      <c r="E108" s="23" t="s">
        <v>439</v>
      </c>
      <c r="F108" s="171">
        <v>200</v>
      </c>
      <c r="G108" s="174">
        <f t="shared" si="3"/>
        <v>20000</v>
      </c>
      <c r="H108" s="175"/>
    </row>
    <row r="109" ht="22.95" customHeight="1" spans="1:8">
      <c r="A109" s="130" t="s">
        <v>43</v>
      </c>
      <c r="B109" s="170" t="s">
        <v>440</v>
      </c>
      <c r="C109" s="112" t="s">
        <v>441</v>
      </c>
      <c r="D109" s="23">
        <v>4</v>
      </c>
      <c r="E109" s="23" t="s">
        <v>439</v>
      </c>
      <c r="F109" s="171">
        <v>2500</v>
      </c>
      <c r="G109" s="174">
        <f t="shared" si="3"/>
        <v>10000</v>
      </c>
      <c r="H109" s="175"/>
    </row>
    <row r="110" ht="22.95" customHeight="1" spans="1:8">
      <c r="A110" s="130" t="s">
        <v>47</v>
      </c>
      <c r="B110" s="170" t="s">
        <v>442</v>
      </c>
      <c r="C110" s="112" t="s">
        <v>443</v>
      </c>
      <c r="D110" s="23">
        <v>1</v>
      </c>
      <c r="E110" s="23" t="s">
        <v>102</v>
      </c>
      <c r="F110" s="171">
        <v>120000</v>
      </c>
      <c r="G110" s="174">
        <f t="shared" si="3"/>
        <v>120000</v>
      </c>
      <c r="H110" s="175"/>
    </row>
    <row r="111" ht="22.95" customHeight="1" spans="1:8">
      <c r="A111" s="130" t="s">
        <v>51</v>
      </c>
      <c r="B111" s="170" t="s">
        <v>444</v>
      </c>
      <c r="C111" s="112" t="s">
        <v>445</v>
      </c>
      <c r="D111" s="23">
        <v>1</v>
      </c>
      <c r="E111" s="23" t="s">
        <v>102</v>
      </c>
      <c r="F111" s="171">
        <v>150000</v>
      </c>
      <c r="G111" s="174">
        <f t="shared" si="3"/>
        <v>150000</v>
      </c>
      <c r="H111" s="175"/>
    </row>
    <row r="112" ht="22.95" customHeight="1" spans="1:8">
      <c r="A112" s="180" t="s">
        <v>213</v>
      </c>
      <c r="B112" s="181"/>
      <c r="C112" s="181"/>
      <c r="D112" s="181"/>
      <c r="E112" s="181"/>
      <c r="F112" s="182"/>
      <c r="G112" s="183">
        <f>G100+G4</f>
        <v>6315400</v>
      </c>
      <c r="H112" s="184"/>
    </row>
  </sheetData>
  <mergeCells count="63">
    <mergeCell ref="A1:H1"/>
    <mergeCell ref="B2:H2"/>
    <mergeCell ref="B4:F4"/>
    <mergeCell ref="B5:F5"/>
    <mergeCell ref="B95:F95"/>
    <mergeCell ref="B100:F100"/>
    <mergeCell ref="A112:F112"/>
    <mergeCell ref="A15:A47"/>
    <mergeCell ref="A48:A66"/>
    <mergeCell ref="A67:A72"/>
    <mergeCell ref="A73:A77"/>
    <mergeCell ref="A78:A93"/>
    <mergeCell ref="B15:B47"/>
    <mergeCell ref="B48:B66"/>
    <mergeCell ref="B67:B72"/>
    <mergeCell ref="B73:B77"/>
    <mergeCell ref="B78:B93"/>
    <mergeCell ref="D15:D23"/>
    <mergeCell ref="D24:D28"/>
    <mergeCell ref="D29:D39"/>
    <mergeCell ref="D40:D44"/>
    <mergeCell ref="D45:D47"/>
    <mergeCell ref="D48:D56"/>
    <mergeCell ref="D57:D66"/>
    <mergeCell ref="D67:D72"/>
    <mergeCell ref="D73:D77"/>
    <mergeCell ref="D78:D93"/>
    <mergeCell ref="E15:E23"/>
    <mergeCell ref="E24:E28"/>
    <mergeCell ref="E29:E39"/>
    <mergeCell ref="E40:E44"/>
    <mergeCell ref="E45:E47"/>
    <mergeCell ref="E48:E56"/>
    <mergeCell ref="E57:E66"/>
    <mergeCell ref="E67:E72"/>
    <mergeCell ref="E73:E77"/>
    <mergeCell ref="E78:E93"/>
    <mergeCell ref="F15:F23"/>
    <mergeCell ref="F24:F28"/>
    <mergeCell ref="F29:F39"/>
    <mergeCell ref="F40:F44"/>
    <mergeCell ref="F45:F47"/>
    <mergeCell ref="F48:F56"/>
    <mergeCell ref="F57:F66"/>
    <mergeCell ref="F67:F72"/>
    <mergeCell ref="F73:F77"/>
    <mergeCell ref="F78:F93"/>
    <mergeCell ref="G15:G23"/>
    <mergeCell ref="G24:G28"/>
    <mergeCell ref="G29:G39"/>
    <mergeCell ref="G40:G44"/>
    <mergeCell ref="G45:G47"/>
    <mergeCell ref="G48:G56"/>
    <mergeCell ref="G57:G66"/>
    <mergeCell ref="G67:G72"/>
    <mergeCell ref="G73:G77"/>
    <mergeCell ref="G78:G93"/>
    <mergeCell ref="H15:H47"/>
    <mergeCell ref="H48:H66"/>
    <mergeCell ref="H67:H72"/>
    <mergeCell ref="H73:H77"/>
    <mergeCell ref="H78:H93"/>
    <mergeCell ref="I96:I99"/>
  </mergeCells>
  <conditionalFormatting sqref="B5">
    <cfRule type="expression" dxfId="1" priority="21">
      <formula>#REF!="III期"</formula>
    </cfRule>
    <cfRule type="expression" dxfId="2" priority="22">
      <formula>#REF!="II期"</formula>
    </cfRule>
    <cfRule type="expression" dxfId="0" priority="23">
      <formula>#REF!="I期"</formula>
    </cfRule>
  </conditionalFormatting>
  <conditionalFormatting sqref="C7:E7">
    <cfRule type="expression" dxfId="1" priority="1">
      <formula>#REF!="III期"</formula>
    </cfRule>
    <cfRule type="expression" dxfId="2" priority="2">
      <formula>#REF!="II期"</formula>
    </cfRule>
    <cfRule type="expression" dxfId="0" priority="3">
      <formula>#REF!="I期"</formula>
    </cfRule>
  </conditionalFormatting>
  <conditionalFormatting sqref="C10:D10">
    <cfRule type="expression" dxfId="1" priority="4">
      <formula>#REF!="III期"</formula>
    </cfRule>
    <cfRule type="expression" dxfId="2" priority="5">
      <formula>#REF!="II期"</formula>
    </cfRule>
    <cfRule type="expression" dxfId="0" priority="6">
      <formula>#REF!="I期"</formula>
    </cfRule>
  </conditionalFormatting>
  <conditionalFormatting sqref="B6:B10">
    <cfRule type="expression" dxfId="1" priority="15">
      <formula>#REF!="III期"</formula>
    </cfRule>
    <cfRule type="expression" dxfId="2" priority="16">
      <formula>#REF!="II期"</formula>
    </cfRule>
    <cfRule type="expression" dxfId="0" priority="17">
      <formula>#REF!="I期"</formula>
    </cfRule>
  </conditionalFormatting>
  <conditionalFormatting sqref="B95:B111">
    <cfRule type="expression" dxfId="1" priority="18">
      <formula>#REF!="III期"</formula>
    </cfRule>
    <cfRule type="expression" dxfId="2" priority="19">
      <formula>#REF!="II期"</formula>
    </cfRule>
    <cfRule type="expression" dxfId="0" priority="20">
      <formula>#REF!="I期"</formula>
    </cfRule>
  </conditionalFormatting>
  <conditionalFormatting sqref="C12:C13">
    <cfRule type="expression" dxfId="2" priority="8">
      <formula>#REF!="II期"</formula>
    </cfRule>
    <cfRule type="expression" dxfId="0" priority="9">
      <formula>#REF!="I期"</formula>
    </cfRule>
  </conditionalFormatting>
  <conditionalFormatting sqref="B12:D94 C6:D6">
    <cfRule type="expression" dxfId="1" priority="10">
      <formula>#REF!="III期"</formula>
    </cfRule>
  </conditionalFormatting>
  <conditionalFormatting sqref="C6:D6 B12:D94">
    <cfRule type="expression" dxfId="2" priority="11">
      <formula>#REF!="II期"</formula>
    </cfRule>
    <cfRule type="expression" dxfId="0" priority="12">
      <formula>#REF!="I期"</formula>
    </cfRule>
  </conditionalFormatting>
  <pageMargins left="0.7" right="0.7" top="0.75" bottom="0.75" header="0.3" footer="0.3"/>
  <pageSetup paperSize="9" scale="86"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zoomScale="60" zoomScaleNormal="60" topLeftCell="A28" workbookViewId="0">
      <selection activeCell="D31" sqref="D31"/>
    </sheetView>
  </sheetViews>
  <sheetFormatPr defaultColWidth="9" defaultRowHeight="14.25" outlineLevelCol="7"/>
  <cols>
    <col min="2" max="2" width="18.3333333333333" style="26" customWidth="1"/>
    <col min="3" max="3" width="70.1083333333333" style="27" customWidth="1"/>
    <col min="4" max="5" width="8.66666666666667" style="26"/>
    <col min="6" max="6" width="15.3333333333333" style="26" customWidth="1"/>
    <col min="7" max="7" width="18.6666666666667" style="26" customWidth="1"/>
    <col min="8" max="8" width="13.6666666666667" customWidth="1"/>
  </cols>
  <sheetData>
    <row r="1" ht="20.25" spans="1:7">
      <c r="A1" s="28" t="s">
        <v>446</v>
      </c>
      <c r="B1" s="28"/>
      <c r="C1" s="28"/>
      <c r="D1" s="28"/>
      <c r="E1" s="28"/>
      <c r="F1" s="28"/>
      <c r="G1" s="28"/>
    </row>
    <row r="2" spans="1:7">
      <c r="A2" s="29" t="s">
        <v>447</v>
      </c>
      <c r="B2" s="30" t="s">
        <v>144</v>
      </c>
      <c r="C2" s="30"/>
      <c r="D2" s="30"/>
      <c r="E2" s="30"/>
      <c r="F2" s="30"/>
      <c r="G2" s="30"/>
    </row>
    <row r="3" spans="1:7">
      <c r="A3" s="31" t="s">
        <v>0</v>
      </c>
      <c r="B3" s="31" t="s">
        <v>126</v>
      </c>
      <c r="C3" s="32" t="s">
        <v>127</v>
      </c>
      <c r="D3" s="31" t="s">
        <v>3</v>
      </c>
      <c r="E3" s="31" t="s">
        <v>4</v>
      </c>
      <c r="F3" s="33" t="s">
        <v>128</v>
      </c>
      <c r="G3" s="33" t="s">
        <v>129</v>
      </c>
    </row>
    <row r="4" spans="1:7">
      <c r="A4" s="34" t="s">
        <v>7</v>
      </c>
      <c r="B4" s="35" t="s">
        <v>448</v>
      </c>
      <c r="C4" s="36"/>
      <c r="D4" s="36"/>
      <c r="E4" s="36"/>
      <c r="F4" s="37">
        <v>0</v>
      </c>
      <c r="G4" s="38">
        <f>SUM(G5:G9)</f>
        <v>1859700</v>
      </c>
    </row>
    <row r="5" ht="144" spans="1:8">
      <c r="A5" s="39" t="s">
        <v>10</v>
      </c>
      <c r="B5" s="40" t="s">
        <v>449</v>
      </c>
      <c r="C5" s="41" t="s">
        <v>450</v>
      </c>
      <c r="D5" s="11">
        <v>36</v>
      </c>
      <c r="E5" s="11" t="s">
        <v>451</v>
      </c>
      <c r="F5" s="42">
        <v>45000</v>
      </c>
      <c r="G5" s="42">
        <f>D5*F5</f>
        <v>1620000</v>
      </c>
      <c r="H5" s="43">
        <v>0.2</v>
      </c>
    </row>
    <row r="6" spans="1:7">
      <c r="A6" s="39" t="s">
        <v>16</v>
      </c>
      <c r="B6" s="40" t="s">
        <v>452</v>
      </c>
      <c r="C6" s="41" t="s">
        <v>453</v>
      </c>
      <c r="D6" s="11">
        <v>15</v>
      </c>
      <c r="E6" s="11" t="s">
        <v>102</v>
      </c>
      <c r="F6" s="42">
        <v>3500</v>
      </c>
      <c r="G6" s="42">
        <f t="shared" ref="G6:G9" si="0">D6*F6</f>
        <v>52500</v>
      </c>
    </row>
    <row r="7" ht="24" spans="1:7">
      <c r="A7" s="39" t="s">
        <v>20</v>
      </c>
      <c r="B7" s="40" t="s">
        <v>454</v>
      </c>
      <c r="C7" s="41" t="s">
        <v>455</v>
      </c>
      <c r="D7" s="11">
        <v>36</v>
      </c>
      <c r="E7" s="11" t="s">
        <v>451</v>
      </c>
      <c r="F7" s="42">
        <v>2200</v>
      </c>
      <c r="G7" s="42">
        <f t="shared" si="0"/>
        <v>79200</v>
      </c>
    </row>
    <row r="8" spans="1:7">
      <c r="A8" s="39" t="s">
        <v>24</v>
      </c>
      <c r="B8" s="40" t="s">
        <v>456</v>
      </c>
      <c r="C8" s="41" t="s">
        <v>457</v>
      </c>
      <c r="D8" s="11">
        <v>2</v>
      </c>
      <c r="E8" s="11" t="s">
        <v>13</v>
      </c>
      <c r="F8" s="42">
        <v>6500</v>
      </c>
      <c r="G8" s="42">
        <f t="shared" si="0"/>
        <v>13000</v>
      </c>
    </row>
    <row r="9" ht="15" spans="1:7">
      <c r="A9" s="39" t="s">
        <v>28</v>
      </c>
      <c r="B9" s="40" t="s">
        <v>458</v>
      </c>
      <c r="C9" s="41" t="s">
        <v>459</v>
      </c>
      <c r="D9" s="11">
        <v>1</v>
      </c>
      <c r="E9" s="11" t="s">
        <v>102</v>
      </c>
      <c r="F9" s="42">
        <v>95000</v>
      </c>
      <c r="G9" s="42">
        <f t="shared" si="0"/>
        <v>95000</v>
      </c>
    </row>
    <row r="10" ht="15" spans="1:7">
      <c r="A10" s="44" t="s">
        <v>80</v>
      </c>
      <c r="B10" s="45" t="s">
        <v>460</v>
      </c>
      <c r="C10" s="46"/>
      <c r="D10" s="46"/>
      <c r="E10" s="46"/>
      <c r="F10" s="47"/>
      <c r="G10" s="48">
        <v>1911600</v>
      </c>
    </row>
    <row r="11" ht="36.75" spans="1:7">
      <c r="A11" s="49">
        <v>1</v>
      </c>
      <c r="B11" s="50" t="s">
        <v>461</v>
      </c>
      <c r="C11" s="51" t="s">
        <v>462</v>
      </c>
      <c r="D11" s="50">
        <v>22</v>
      </c>
      <c r="E11" s="50" t="s">
        <v>13</v>
      </c>
      <c r="F11" s="52">
        <v>86800</v>
      </c>
      <c r="G11" s="52">
        <f>D11*F11</f>
        <v>1909600</v>
      </c>
    </row>
    <row r="12" ht="15" spans="1:7">
      <c r="A12" s="49">
        <v>2</v>
      </c>
      <c r="B12" s="53" t="s">
        <v>463</v>
      </c>
      <c r="C12" s="54" t="s">
        <v>464</v>
      </c>
      <c r="D12" s="55">
        <v>1</v>
      </c>
      <c r="E12" s="55" t="s">
        <v>168</v>
      </c>
      <c r="F12" s="52">
        <v>200000</v>
      </c>
      <c r="G12" s="56">
        <f>D12*F12</f>
        <v>200000</v>
      </c>
    </row>
    <row r="13" ht="15" spans="1:7">
      <c r="A13" s="44" t="s">
        <v>258</v>
      </c>
      <c r="B13" s="45" t="s">
        <v>465</v>
      </c>
      <c r="C13" s="46"/>
      <c r="D13" s="46"/>
      <c r="E13" s="46"/>
      <c r="F13" s="47"/>
      <c r="G13" s="48">
        <f>SUM(G14:G16)</f>
        <v>414800</v>
      </c>
    </row>
    <row r="14" ht="15" spans="1:7">
      <c r="A14" s="57">
        <v>1</v>
      </c>
      <c r="B14" s="50" t="s">
        <v>463</v>
      </c>
      <c r="C14" s="51" t="s">
        <v>466</v>
      </c>
      <c r="D14" s="50">
        <v>1</v>
      </c>
      <c r="E14" s="50" t="s">
        <v>168</v>
      </c>
      <c r="F14" s="52">
        <v>350000</v>
      </c>
      <c r="G14" s="52">
        <f>F14*D14</f>
        <v>350000</v>
      </c>
    </row>
    <row r="15" ht="120.75" spans="1:7">
      <c r="A15" s="57">
        <v>2</v>
      </c>
      <c r="B15" s="50" t="s">
        <v>467</v>
      </c>
      <c r="C15" s="51" t="s">
        <v>468</v>
      </c>
      <c r="D15" s="50">
        <v>6</v>
      </c>
      <c r="E15" s="50" t="s">
        <v>13</v>
      </c>
      <c r="F15" s="52">
        <v>5800</v>
      </c>
      <c r="G15" s="52">
        <f>F15*D15</f>
        <v>34800</v>
      </c>
    </row>
    <row r="16" ht="93" customHeight="1" spans="1:7">
      <c r="A16" s="57">
        <v>3</v>
      </c>
      <c r="B16" s="50" t="s">
        <v>469</v>
      </c>
      <c r="C16" s="51" t="s">
        <v>470</v>
      </c>
      <c r="D16" s="50">
        <v>6</v>
      </c>
      <c r="E16" s="50" t="s">
        <v>13</v>
      </c>
      <c r="F16" s="52">
        <v>5000</v>
      </c>
      <c r="G16" s="52">
        <f>F16*D16</f>
        <v>30000</v>
      </c>
    </row>
    <row r="17" ht="14.4" customHeight="1" spans="1:7">
      <c r="A17" s="44" t="s">
        <v>147</v>
      </c>
      <c r="B17" s="58" t="s">
        <v>471</v>
      </c>
      <c r="C17" s="59"/>
      <c r="D17" s="59"/>
      <c r="E17" s="59"/>
      <c r="F17" s="60"/>
      <c r="G17" s="48">
        <v>2490000</v>
      </c>
    </row>
    <row r="18" ht="76.2" customHeight="1" spans="1:7">
      <c r="A18" s="57">
        <v>1</v>
      </c>
      <c r="B18" s="50" t="s">
        <v>472</v>
      </c>
      <c r="C18" s="51" t="s">
        <v>473</v>
      </c>
      <c r="D18" s="50" t="s">
        <v>13</v>
      </c>
      <c r="E18" s="50">
        <v>621</v>
      </c>
      <c r="F18" s="50">
        <v>1100</v>
      </c>
      <c r="G18" s="50">
        <v>683100</v>
      </c>
    </row>
    <row r="19" ht="80.4" customHeight="1" spans="1:7">
      <c r="A19" s="57">
        <v>2</v>
      </c>
      <c r="B19" s="50" t="s">
        <v>474</v>
      </c>
      <c r="C19" s="51" t="s">
        <v>473</v>
      </c>
      <c r="D19" s="50" t="s">
        <v>13</v>
      </c>
      <c r="E19" s="50">
        <v>1022</v>
      </c>
      <c r="F19" s="50">
        <v>1100</v>
      </c>
      <c r="G19" s="50">
        <v>1124200</v>
      </c>
    </row>
    <row r="20" ht="108.6" customHeight="1" spans="1:7">
      <c r="A20" s="57">
        <v>3</v>
      </c>
      <c r="B20" s="50" t="s">
        <v>475</v>
      </c>
      <c r="C20" s="51" t="s">
        <v>476</v>
      </c>
      <c r="D20" s="50" t="s">
        <v>102</v>
      </c>
      <c r="E20" s="50">
        <v>1</v>
      </c>
      <c r="F20" s="50">
        <v>682700</v>
      </c>
      <c r="G20" s="50">
        <v>682700</v>
      </c>
    </row>
    <row r="21" ht="15" spans="1:7">
      <c r="A21" s="61" t="s">
        <v>477</v>
      </c>
      <c r="B21" s="62" t="s">
        <v>478</v>
      </c>
      <c r="C21" s="63"/>
      <c r="D21" s="63"/>
      <c r="E21" s="63"/>
      <c r="F21" s="64"/>
      <c r="G21" s="65">
        <f>G22+G23+G24</f>
        <v>1137000</v>
      </c>
    </row>
    <row r="22" ht="145.5" spans="1:7">
      <c r="A22" s="40">
        <v>1</v>
      </c>
      <c r="B22" s="40" t="s">
        <v>479</v>
      </c>
      <c r="C22" s="66" t="s">
        <v>480</v>
      </c>
      <c r="D22" s="55" t="s">
        <v>13</v>
      </c>
      <c r="E22" s="67">
        <v>163</v>
      </c>
      <c r="F22" s="68">
        <v>5000</v>
      </c>
      <c r="G22" s="69">
        <f>E22*F22</f>
        <v>815000</v>
      </c>
    </row>
    <row r="23" ht="157.5" spans="1:7">
      <c r="A23" s="40">
        <v>2</v>
      </c>
      <c r="B23" s="40" t="s">
        <v>479</v>
      </c>
      <c r="C23" s="66" t="s">
        <v>481</v>
      </c>
      <c r="D23" s="55" t="s">
        <v>13</v>
      </c>
      <c r="E23" s="70">
        <v>22</v>
      </c>
      <c r="F23" s="71">
        <v>11000</v>
      </c>
      <c r="G23" s="69">
        <f t="shared" ref="G23:G24" si="1">E23*F23</f>
        <v>242000</v>
      </c>
    </row>
    <row r="24" ht="145.5" spans="1:7">
      <c r="A24" s="72">
        <v>3</v>
      </c>
      <c r="B24" s="72" t="s">
        <v>479</v>
      </c>
      <c r="C24" s="73" t="s">
        <v>482</v>
      </c>
      <c r="D24" s="74" t="s">
        <v>13</v>
      </c>
      <c r="E24" s="75">
        <v>5</v>
      </c>
      <c r="F24" s="76">
        <v>16000</v>
      </c>
      <c r="G24" s="53">
        <f t="shared" si="1"/>
        <v>80000</v>
      </c>
    </row>
    <row r="25" ht="15" spans="1:7">
      <c r="A25" s="77" t="s">
        <v>483</v>
      </c>
      <c r="B25" s="78" t="s">
        <v>484</v>
      </c>
      <c r="C25" s="78"/>
      <c r="D25" s="78"/>
      <c r="E25" s="78"/>
      <c r="F25" s="78"/>
      <c r="G25" s="79">
        <f>SUM(G26:G31)</f>
        <v>474800</v>
      </c>
    </row>
    <row r="26" ht="133.5" spans="1:7">
      <c r="A26" s="40">
        <v>1</v>
      </c>
      <c r="B26" s="40" t="s">
        <v>485</v>
      </c>
      <c r="C26" s="80" t="s">
        <v>486</v>
      </c>
      <c r="D26" s="40"/>
      <c r="E26" s="81">
        <v>47</v>
      </c>
      <c r="F26" s="81">
        <v>4200</v>
      </c>
      <c r="G26" s="82">
        <f>E26*F26</f>
        <v>197400</v>
      </c>
    </row>
    <row r="27" ht="157.5" spans="1:7">
      <c r="A27" s="40">
        <v>2</v>
      </c>
      <c r="B27" s="40" t="s">
        <v>487</v>
      </c>
      <c r="C27" s="80" t="s">
        <v>488</v>
      </c>
      <c r="D27" s="40"/>
      <c r="E27" s="81">
        <v>13</v>
      </c>
      <c r="F27" s="81">
        <v>7200</v>
      </c>
      <c r="G27" s="82">
        <f t="shared" ref="G27:G31" si="2">E27*F27</f>
        <v>93600</v>
      </c>
    </row>
    <row r="28" ht="157.5" spans="1:7">
      <c r="A28" s="40">
        <v>3</v>
      </c>
      <c r="B28" s="40" t="s">
        <v>489</v>
      </c>
      <c r="C28" s="80" t="s">
        <v>481</v>
      </c>
      <c r="D28" s="40"/>
      <c r="E28" s="81">
        <v>9</v>
      </c>
      <c r="F28" s="81">
        <v>11000</v>
      </c>
      <c r="G28" s="82">
        <f t="shared" si="2"/>
        <v>99000</v>
      </c>
    </row>
    <row r="29" ht="157.5" spans="1:7">
      <c r="A29" s="40">
        <v>4</v>
      </c>
      <c r="B29" s="40" t="s">
        <v>490</v>
      </c>
      <c r="C29" s="80" t="s">
        <v>491</v>
      </c>
      <c r="D29" s="40"/>
      <c r="E29" s="81">
        <v>5</v>
      </c>
      <c r="F29" s="81">
        <v>15000</v>
      </c>
      <c r="G29" s="82">
        <f t="shared" si="2"/>
        <v>75000</v>
      </c>
    </row>
    <row r="30" ht="96.75" spans="1:7">
      <c r="A30" s="40">
        <v>5</v>
      </c>
      <c r="B30" s="40" t="s">
        <v>492</v>
      </c>
      <c r="C30" s="80" t="s">
        <v>493</v>
      </c>
      <c r="D30" s="40"/>
      <c r="E30" s="81">
        <v>7</v>
      </c>
      <c r="F30" s="81">
        <v>1000</v>
      </c>
      <c r="G30" s="82">
        <f t="shared" si="2"/>
        <v>7000</v>
      </c>
    </row>
    <row r="31" ht="15" spans="1:7">
      <c r="A31" s="40">
        <v>6</v>
      </c>
      <c r="B31" s="40" t="s">
        <v>494</v>
      </c>
      <c r="C31" s="80" t="s">
        <v>495</v>
      </c>
      <c r="D31" s="40"/>
      <c r="E31" s="81">
        <v>14</v>
      </c>
      <c r="F31" s="81">
        <v>200</v>
      </c>
      <c r="G31" s="82">
        <f t="shared" si="2"/>
        <v>2800</v>
      </c>
    </row>
    <row r="32" ht="15" spans="1:7">
      <c r="A32" s="83" t="s">
        <v>213</v>
      </c>
      <c r="B32" s="84"/>
      <c r="C32" s="84"/>
      <c r="D32" s="84"/>
      <c r="E32" s="84"/>
      <c r="F32" s="84"/>
      <c r="G32" s="85">
        <f>G25+G21+G17+G13+G10+G4</f>
        <v>8287900</v>
      </c>
    </row>
  </sheetData>
  <mergeCells count="9">
    <mergeCell ref="A1:G1"/>
    <mergeCell ref="B2:G2"/>
    <mergeCell ref="B4:F4"/>
    <mergeCell ref="B10:F10"/>
    <mergeCell ref="B13:F13"/>
    <mergeCell ref="B17:F17"/>
    <mergeCell ref="B21:F21"/>
    <mergeCell ref="B25:F25"/>
    <mergeCell ref="A32:F32"/>
  </mergeCells>
  <conditionalFormatting sqref="B4">
    <cfRule type="expression" dxfId="1" priority="4">
      <formula>#REF!="III期"</formula>
    </cfRule>
    <cfRule type="expression" dxfId="2" priority="5">
      <formula>#REF!="II期"</formula>
    </cfRule>
    <cfRule type="expression" dxfId="0" priority="6">
      <formula>#REF!="I期"</formula>
    </cfRule>
  </conditionalFormatting>
  <conditionalFormatting sqref="C5:D16">
    <cfRule type="expression" dxfId="1" priority="1">
      <formula>#REF!="III期"</formula>
    </cfRule>
    <cfRule type="expression" dxfId="2" priority="2">
      <formula>#REF!="II期"</formula>
    </cfRule>
    <cfRule type="expression" dxfId="0" priority="3">
      <formula>#REF!="I期"</formula>
    </cfRule>
  </conditionalFormatting>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zoomScale="85" zoomScaleNormal="85" workbookViewId="0">
      <selection activeCell="A3" sqref="A3"/>
    </sheetView>
  </sheetViews>
  <sheetFormatPr defaultColWidth="9" defaultRowHeight="26" customHeight="1" outlineLevelRow="5" outlineLevelCol="6"/>
  <cols>
    <col min="1" max="1" width="7.25" customWidth="1"/>
    <col min="2" max="2" width="16.5" customWidth="1"/>
    <col min="3" max="3" width="39.5" style="14" customWidth="1"/>
    <col min="4" max="4" width="5" customWidth="1"/>
    <col min="5" max="5" width="6" customWidth="1"/>
    <col min="6" max="6" width="25.3" customWidth="1"/>
    <col min="7" max="7" width="33.525" customWidth="1"/>
    <col min="8" max="8" width="12" customWidth="1"/>
    <col min="9" max="9" width="12.5583333333333" customWidth="1"/>
  </cols>
  <sheetData>
    <row r="1" customHeight="1" spans="1:7">
      <c r="A1" s="1" t="s">
        <v>0</v>
      </c>
      <c r="B1" s="1" t="s">
        <v>1</v>
      </c>
      <c r="C1" s="1" t="s">
        <v>2</v>
      </c>
      <c r="D1" s="1" t="s">
        <v>3</v>
      </c>
      <c r="E1" s="1" t="s">
        <v>4</v>
      </c>
      <c r="F1" s="1" t="s">
        <v>5</v>
      </c>
      <c r="G1" s="2" t="s">
        <v>6</v>
      </c>
    </row>
    <row r="2" customHeight="1" spans="1:7">
      <c r="A2" s="15" t="s">
        <v>7</v>
      </c>
      <c r="B2" s="15" t="s">
        <v>312</v>
      </c>
      <c r="C2" s="16"/>
      <c r="D2" s="16"/>
      <c r="E2" s="16"/>
      <c r="F2" s="17" t="s">
        <v>496</v>
      </c>
      <c r="G2" s="9"/>
    </row>
    <row r="3" ht="409.5" spans="1:7">
      <c r="A3" s="18">
        <v>1</v>
      </c>
      <c r="B3" s="18" t="s">
        <v>497</v>
      </c>
      <c r="C3" s="19" t="s">
        <v>498</v>
      </c>
      <c r="D3" s="20">
        <v>2</v>
      </c>
      <c r="E3" s="20" t="s">
        <v>13</v>
      </c>
      <c r="F3" s="18" t="s">
        <v>499</v>
      </c>
      <c r="G3" s="21" t="s">
        <v>500</v>
      </c>
    </row>
    <row r="4" customHeight="1" spans="1:7">
      <c r="A4" s="22">
        <v>2</v>
      </c>
      <c r="B4" s="22" t="s">
        <v>501</v>
      </c>
      <c r="C4" s="19" t="s">
        <v>318</v>
      </c>
      <c r="D4" s="20">
        <v>2</v>
      </c>
      <c r="E4" s="20" t="s">
        <v>13</v>
      </c>
      <c r="F4" s="18" t="s">
        <v>499</v>
      </c>
      <c r="G4" s="9"/>
    </row>
    <row r="5" customHeight="1" spans="1:7">
      <c r="A5" s="23">
        <v>3</v>
      </c>
      <c r="B5" s="23" t="s">
        <v>502</v>
      </c>
      <c r="C5" s="24" t="s">
        <v>503</v>
      </c>
      <c r="D5" s="25">
        <v>400</v>
      </c>
      <c r="E5" s="25" t="s">
        <v>341</v>
      </c>
      <c r="F5" s="18" t="s">
        <v>504</v>
      </c>
      <c r="G5" s="9"/>
    </row>
    <row r="6" customHeight="1" spans="1:7">
      <c r="A6" s="23">
        <v>4</v>
      </c>
      <c r="B6" s="23" t="s">
        <v>505</v>
      </c>
      <c r="C6" s="24" t="s">
        <v>506</v>
      </c>
      <c r="D6" s="25">
        <v>50</v>
      </c>
      <c r="E6" s="25" t="s">
        <v>341</v>
      </c>
      <c r="F6" s="18" t="s">
        <v>499</v>
      </c>
      <c r="G6" s="9"/>
    </row>
  </sheetData>
  <conditionalFormatting sqref="C3:D3">
    <cfRule type="expression" dxfId="1" priority="13">
      <formula>#REF!="III期"</formula>
    </cfRule>
    <cfRule type="expression" dxfId="2" priority="14">
      <formula>#REF!="II期"</formula>
    </cfRule>
    <cfRule type="expression" dxfId="0" priority="15">
      <formula>#REF!="I期"</formula>
    </cfRule>
  </conditionalFormatting>
  <conditionalFormatting sqref="C4:E4">
    <cfRule type="expression" dxfId="1" priority="10">
      <formula>#REF!="III期"</formula>
    </cfRule>
    <cfRule type="expression" dxfId="2" priority="11">
      <formula>#REF!="II期"</formula>
    </cfRule>
    <cfRule type="expression" dxfId="0" priority="12">
      <formula>#REF!="I期"</formula>
    </cfRule>
  </conditionalFormatting>
  <conditionalFormatting sqref="A3:A4">
    <cfRule type="expression" dxfId="1" priority="40">
      <formula>#REF!="III期"</formula>
    </cfRule>
    <cfRule type="expression" dxfId="2" priority="41">
      <formula>#REF!="II期"</formula>
    </cfRule>
    <cfRule type="expression" dxfId="0" priority="42">
      <formula>#REF!="I期"</formula>
    </cfRule>
  </conditionalFormatting>
  <conditionalFormatting sqref="B3:B4">
    <cfRule type="expression" dxfId="1" priority="19">
      <formula>#REF!="III期"</formula>
    </cfRule>
    <cfRule type="expression" dxfId="2" priority="20">
      <formula>#REF!="II期"</formula>
    </cfRule>
    <cfRule type="expression" dxfId="0" priority="21">
      <formula>#REF!="I期"</formula>
    </cfRule>
  </conditionalFormatting>
  <conditionalFormatting sqref="C5:C6">
    <cfRule type="expression" dxfId="1" priority="1">
      <formula>#REF!="III期"</formula>
    </cfRule>
    <cfRule type="expression" dxfId="2" priority="2">
      <formula>#REF!="II期"</formula>
    </cfRule>
    <cfRule type="expression" dxfId="0" priority="3">
      <formula>#REF!="I期"</formula>
    </cfRule>
  </conditionalFormatting>
  <conditionalFormatting sqref="D5:D6">
    <cfRule type="expression" dxfId="1" priority="7">
      <formula>#REF!="III期"</formula>
    </cfRule>
    <cfRule type="expression" dxfId="2" priority="8">
      <formula>#REF!="II期"</formula>
    </cfRule>
    <cfRule type="expression" dxfId="0" priority="9">
      <formula>#REF!="I期"</formula>
    </cfRule>
  </conditionalFormatting>
  <conditionalFormatting sqref="F3:F4">
    <cfRule type="expression" dxfId="1" priority="16">
      <formula>#REF!="III期"</formula>
    </cfRule>
    <cfRule type="expression" dxfId="2" priority="17">
      <formula>#REF!="II期"</formula>
    </cfRule>
    <cfRule type="expression" dxfId="0" priority="18">
      <formula>#REF!="I期"</formula>
    </cfRule>
  </conditionalFormatting>
  <conditionalFormatting sqref="F5:F6">
    <cfRule type="expression" dxfId="1" priority="4">
      <formula>#REF!="III期"</formula>
    </cfRule>
    <cfRule type="expression" dxfId="2" priority="5">
      <formula>#REF!="II期"</formula>
    </cfRule>
    <cfRule type="expression" dxfId="0" priority="6">
      <formula>#REF!="I期"</formula>
    </cfRule>
  </conditionalFormatting>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
  <sheetViews>
    <sheetView workbookViewId="0">
      <selection activeCell="C11" sqref="C11"/>
    </sheetView>
  </sheetViews>
  <sheetFormatPr defaultColWidth="9" defaultRowHeight="14.25" outlineLevelRow="2" outlineLevelCol="6"/>
  <cols>
    <col min="3" max="3" width="33.5" customWidth="1"/>
    <col min="6" max="6" width="14.875" customWidth="1"/>
    <col min="7" max="7" width="15.375" customWidth="1"/>
  </cols>
  <sheetData>
    <row r="1" spans="1:7">
      <c r="A1" s="1" t="s">
        <v>0</v>
      </c>
      <c r="B1" s="1" t="s">
        <v>1</v>
      </c>
      <c r="C1" s="1" t="s">
        <v>2</v>
      </c>
      <c r="D1" s="1" t="s">
        <v>3</v>
      </c>
      <c r="E1" s="1" t="s">
        <v>4</v>
      </c>
      <c r="F1" s="2" t="s">
        <v>5</v>
      </c>
      <c r="G1" s="2" t="s">
        <v>6</v>
      </c>
    </row>
    <row r="2" ht="24" spans="1:7">
      <c r="A2" s="3" t="s">
        <v>147</v>
      </c>
      <c r="B2" s="4" t="s">
        <v>507</v>
      </c>
      <c r="C2" s="5"/>
      <c r="D2" s="6"/>
      <c r="E2" s="7"/>
      <c r="F2" s="8" t="s">
        <v>508</v>
      </c>
      <c r="G2" s="9"/>
    </row>
    <row r="3" ht="96" spans="1:7">
      <c r="A3" s="10">
        <v>1</v>
      </c>
      <c r="B3" s="11" t="s">
        <v>509</v>
      </c>
      <c r="C3" s="12" t="s">
        <v>510</v>
      </c>
      <c r="D3" s="11">
        <v>79</v>
      </c>
      <c r="E3" s="11" t="s">
        <v>13</v>
      </c>
      <c r="F3" s="13"/>
      <c r="G3" s="9"/>
    </row>
  </sheetData>
  <conditionalFormatting sqref="C2">
    <cfRule type="expression" dxfId="1" priority="4">
      <formula>#REF!="III期"</formula>
    </cfRule>
    <cfRule type="expression" dxfId="2" priority="5">
      <formula>#REF!="II期"</formula>
    </cfRule>
    <cfRule type="expression" dxfId="0" priority="6">
      <formula>#REF!="I期"</formula>
    </cfRule>
  </conditionalFormatting>
  <conditionalFormatting sqref="C3">
    <cfRule type="expression" dxfId="1" priority="1">
      <formula>#REF!="III期"</formula>
    </cfRule>
    <cfRule type="expression" dxfId="2" priority="2">
      <formula>#REF!="II期"</formula>
    </cfRule>
    <cfRule type="expression" dxfId="0" priority="3">
      <formula>#REF!="I期"</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网络建设</vt:lpstr>
      <vt:lpstr>03_5G专网建设（去掉）</vt:lpstr>
      <vt:lpstr>01网络建设-2</vt:lpstr>
      <vt:lpstr>ICT基础设施建设工程</vt:lpstr>
      <vt:lpstr>04_数据中心建设（四分之一）</vt:lpstr>
      <vt:lpstr>04信息安全体系和商业密码应用建设</vt:lpstr>
      <vt:lpstr>05_智能化配套建设（价格降低）</vt:lpstr>
      <vt:lpstr>信息安全系统建设</vt:lpstr>
      <vt:lpstr>手写签名板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沈永恬</dc:creator>
  <cp:lastModifiedBy>rrrad</cp:lastModifiedBy>
  <dcterms:created xsi:type="dcterms:W3CDTF">2015-06-07T10:19:00Z</dcterms:created>
  <dcterms:modified xsi:type="dcterms:W3CDTF">2025-09-30T04:23:56Z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940E36D6C38844E980C710F59DB00A78</vt:lpwstr>
  </property>
  <property fmtid="{D5CDD505-2E9C-101B-9397-08002B2CF9AE}" pid="3" name="KSOProductBuildVer">
    <vt:lpwstr>2052-11.8.2.12094</vt:lpwstr>
  </property>
</Properties>
</file>